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DC1-FILESRV1\Shared\Lender Forms\"/>
    </mc:Choice>
  </mc:AlternateContent>
  <xr:revisionPtr revIDLastSave="0" documentId="13_ncr:1_{FE5AB1B8-1775-41D5-B9F1-0FF242CCE2DE}" xr6:coauthVersionLast="47" xr6:coauthVersionMax="47" xr10:uidLastSave="{00000000-0000-0000-0000-000000000000}"/>
  <workbookProtection workbookAlgorithmName="SHA-512" workbookHashValue="FUNOYtoT0j0RHmvh3FnLsAiCyLGP7PevbdssiFhcD/WwVxcfWDQfJt11Xr4CQ0NHgebcDv1B98aRdWC6QRLeoA==" workbookSaltValue="L/fMyJ+SOQ6/4/K4hOzeOQ==" workbookSpinCount="100000" lockStructure="1"/>
  <bookViews>
    <workbookView xWindow="-120" yWindow="-120" windowWidth="29040" windowHeight="15720" xr2:uid="{00000000-000D-0000-FFFF-FFFF00000000}"/>
  </bookViews>
  <sheets>
    <sheet name="Start Here" sheetId="7" r:id="rId1"/>
    <sheet name="Assets" sheetId="2" r:id="rId2"/>
    <sheet name="Machinery and Equipment" sheetId="3" r:id="rId3"/>
    <sheet name="Vehicles" sheetId="10" r:id="rId4"/>
    <sheet name="Liabilities" sheetId="5" r:id="rId5"/>
    <sheet name="Farm Plan" sheetId="8" r:id="rId6"/>
    <sheet name="Personal" sheetId="9" r:id="rId7"/>
    <sheet name="Cash Flow" sheetId="11" r:id="rId8"/>
    <sheet name="Balance Sheet" sheetId="1" r:id="rId9"/>
  </sheets>
  <definedNames>
    <definedName name="_xlnm.Print_Area" localSheetId="1">Assets!$B$3:$N$57,Assets!$B$59:$N$114</definedName>
    <definedName name="_xlnm.Print_Area" localSheetId="8">'Balance Sheet'!$B$1:$O$55,'Balance Sheet'!$B$57:$O$74</definedName>
    <definedName name="_xlnm.Print_Area" localSheetId="7">'Cash Flow'!$B$1:$R$58</definedName>
    <definedName name="_xlnm.Print_Area" localSheetId="5">'Farm Plan'!$B$3:$N$46,'Farm Plan'!$B$48:$M$81</definedName>
    <definedName name="_xlnm.Print_Area" localSheetId="4">Liabilities!$B$3:$N$68,Liabilities!$B$70:$N$103,Liabilities!$B$105:$N$150</definedName>
    <definedName name="_xlnm.Print_Area" localSheetId="2">'Machinery and Equipment'!$B$3:$L$156</definedName>
    <definedName name="_xlnm.Print_Area" localSheetId="6">Personal!$B$3:$N$135</definedName>
    <definedName name="_xlnm.Print_Area" localSheetId="0">'Start Here'!$A$1:$N$64</definedName>
    <definedName name="_xlnm.Print_Area" localSheetId="3">Vehicles!$B$3:$L$56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9" l="1"/>
  <c r="N26" i="9"/>
  <c r="G33" i="9"/>
  <c r="G18" i="9"/>
  <c r="M44" i="5"/>
  <c r="M45" i="5"/>
  <c r="M46" i="5"/>
  <c r="M47" i="5"/>
  <c r="M48" i="5"/>
  <c r="M49" i="5"/>
  <c r="M50" i="5"/>
  <c r="N50" i="5" s="1"/>
  <c r="M51" i="5"/>
  <c r="N51" i="5" s="1"/>
  <c r="M52" i="5"/>
  <c r="M53" i="5"/>
  <c r="M54" i="5"/>
  <c r="M55" i="5"/>
  <c r="M56" i="5"/>
  <c r="M57" i="5"/>
  <c r="M58" i="5"/>
  <c r="N58" i="5" s="1"/>
  <c r="M59" i="5"/>
  <c r="M60" i="5"/>
  <c r="M61" i="5"/>
  <c r="M62" i="5"/>
  <c r="M63" i="5"/>
  <c r="G135" i="9"/>
  <c r="N133" i="9"/>
  <c r="N99" i="9"/>
  <c r="N98" i="9"/>
  <c r="M98" i="9"/>
  <c r="M97" i="9"/>
  <c r="N97" i="9" s="1"/>
  <c r="N91" i="9"/>
  <c r="N92" i="9"/>
  <c r="N93" i="9"/>
  <c r="N94" i="9"/>
  <c r="N95" i="9"/>
  <c r="N96" i="9"/>
  <c r="M91" i="9"/>
  <c r="M92" i="9"/>
  <c r="M93" i="9"/>
  <c r="M94" i="9"/>
  <c r="M95" i="9"/>
  <c r="M96" i="9"/>
  <c r="M78" i="5"/>
  <c r="M79" i="5"/>
  <c r="M80" i="5"/>
  <c r="M81" i="5"/>
  <c r="N81" i="5" s="1"/>
  <c r="M82" i="5"/>
  <c r="M83" i="5"/>
  <c r="M84" i="5"/>
  <c r="M85" i="5"/>
  <c r="M86" i="5"/>
  <c r="N86" i="5" s="1"/>
  <c r="M87" i="5"/>
  <c r="M88" i="5"/>
  <c r="M89" i="5"/>
  <c r="M90" i="5"/>
  <c r="M91" i="5"/>
  <c r="M92" i="5"/>
  <c r="M93" i="5"/>
  <c r="M94" i="5"/>
  <c r="M95" i="5"/>
  <c r="M96" i="5"/>
  <c r="M97" i="5"/>
  <c r="M98" i="5"/>
  <c r="M99" i="5"/>
  <c r="M100" i="5"/>
  <c r="L80" i="5"/>
  <c r="L81" i="5"/>
  <c r="L82" i="5"/>
  <c r="L83" i="5"/>
  <c r="L84" i="5"/>
  <c r="L85" i="5"/>
  <c r="L86" i="5"/>
  <c r="L87" i="5"/>
  <c r="L88" i="5"/>
  <c r="L89" i="5"/>
  <c r="L90" i="5"/>
  <c r="L91" i="5"/>
  <c r="L92" i="5"/>
  <c r="L93" i="5"/>
  <c r="L94" i="5"/>
  <c r="L95" i="5"/>
  <c r="L96" i="5"/>
  <c r="L97" i="5"/>
  <c r="L98" i="5"/>
  <c r="G40" i="1"/>
  <c r="G11" i="1"/>
  <c r="N42" i="2"/>
  <c r="G12" i="1" s="1"/>
  <c r="G87" i="2"/>
  <c r="G88" i="2"/>
  <c r="G89" i="2"/>
  <c r="G90" i="2"/>
  <c r="G91" i="2"/>
  <c r="G92" i="2"/>
  <c r="G93" i="2"/>
  <c r="G94" i="2"/>
  <c r="G95" i="2"/>
  <c r="G96" i="2"/>
  <c r="G97" i="2"/>
  <c r="G98" i="2"/>
  <c r="G99" i="2"/>
  <c r="G100" i="2"/>
  <c r="G101" i="2"/>
  <c r="G102" i="2"/>
  <c r="G103" i="2"/>
  <c r="G104" i="2"/>
  <c r="G105" i="2"/>
  <c r="G106" i="2"/>
  <c r="G107" i="2"/>
  <c r="G108" i="2"/>
  <c r="G109" i="2"/>
  <c r="G110" i="2"/>
  <c r="G111" i="2"/>
  <c r="N47" i="2"/>
  <c r="G7" i="11"/>
  <c r="G58" i="11"/>
  <c r="H58" i="11" s="1"/>
  <c r="I58" i="11" s="1"/>
  <c r="J58" i="11" s="1"/>
  <c r="K58" i="11" s="1"/>
  <c r="L58" i="11" s="1"/>
  <c r="M58" i="11" s="1"/>
  <c r="N58" i="11" s="1"/>
  <c r="O58" i="11" s="1"/>
  <c r="P58" i="11" s="1"/>
  <c r="Q58" i="11" s="1"/>
  <c r="R58" i="11" s="1"/>
  <c r="R48" i="11"/>
  <c r="Q48" i="11"/>
  <c r="P48" i="11"/>
  <c r="O48" i="11"/>
  <c r="N48" i="11"/>
  <c r="M48" i="11"/>
  <c r="L48" i="11"/>
  <c r="K48" i="11"/>
  <c r="J48" i="11"/>
  <c r="I48" i="11"/>
  <c r="H48" i="11"/>
  <c r="G48" i="11"/>
  <c r="F47" i="11"/>
  <c r="F46" i="11"/>
  <c r="F45" i="11"/>
  <c r="F44" i="11"/>
  <c r="F43" i="11"/>
  <c r="F42" i="11"/>
  <c r="F41" i="11"/>
  <c r="F40" i="11"/>
  <c r="F39" i="11"/>
  <c r="F38" i="11"/>
  <c r="F37" i="11"/>
  <c r="F36" i="11"/>
  <c r="F35" i="11"/>
  <c r="F34" i="11"/>
  <c r="F33" i="11"/>
  <c r="F32" i="11"/>
  <c r="F31" i="11"/>
  <c r="F30" i="11"/>
  <c r="F29" i="11"/>
  <c r="F28" i="11"/>
  <c r="F27" i="11"/>
  <c r="F26" i="11"/>
  <c r="F25" i="11"/>
  <c r="F22" i="11"/>
  <c r="F21" i="11"/>
  <c r="F20" i="11"/>
  <c r="F19" i="11"/>
  <c r="F18" i="11"/>
  <c r="F17" i="11"/>
  <c r="F16" i="11"/>
  <c r="F15" i="11"/>
  <c r="F14" i="11"/>
  <c r="F13" i="11"/>
  <c r="F12" i="11"/>
  <c r="F11" i="11"/>
  <c r="F10" i="11"/>
  <c r="F9" i="11"/>
  <c r="F8" i="11"/>
  <c r="G23" i="11"/>
  <c r="M45" i="8"/>
  <c r="B14" i="8"/>
  <c r="B31" i="8"/>
  <c r="O3" i="1"/>
  <c r="L111" i="5"/>
  <c r="M111" i="5"/>
  <c r="L112" i="5"/>
  <c r="M112" i="5"/>
  <c r="N112" i="5" s="1"/>
  <c r="L113" i="5"/>
  <c r="M113" i="5"/>
  <c r="L114" i="5"/>
  <c r="M114" i="5"/>
  <c r="L115" i="5"/>
  <c r="M115" i="5"/>
  <c r="L116" i="5"/>
  <c r="M116" i="5"/>
  <c r="L117" i="5"/>
  <c r="M117" i="5"/>
  <c r="L118" i="5"/>
  <c r="M118" i="5"/>
  <c r="N118" i="5" s="1"/>
  <c r="L119" i="5"/>
  <c r="M119" i="5"/>
  <c r="L120" i="5"/>
  <c r="M120" i="5"/>
  <c r="N120" i="5" s="1"/>
  <c r="L121" i="5"/>
  <c r="M121" i="5"/>
  <c r="L122" i="5"/>
  <c r="M122" i="5"/>
  <c r="L123" i="5"/>
  <c r="M123" i="5"/>
  <c r="L124" i="5"/>
  <c r="M124" i="5"/>
  <c r="L125" i="5"/>
  <c r="M125" i="5"/>
  <c r="L126" i="5"/>
  <c r="M126" i="5"/>
  <c r="N126" i="5" s="1"/>
  <c r="L127" i="5"/>
  <c r="M127" i="5"/>
  <c r="L128" i="5"/>
  <c r="M128" i="5"/>
  <c r="N128" i="5" s="1"/>
  <c r="L129" i="5"/>
  <c r="M129" i="5"/>
  <c r="L130" i="5"/>
  <c r="M130" i="5"/>
  <c r="L131" i="5"/>
  <c r="M131" i="5"/>
  <c r="L132" i="5"/>
  <c r="M132" i="5"/>
  <c r="L133" i="5"/>
  <c r="M133" i="5"/>
  <c r="L134" i="5"/>
  <c r="M134" i="5"/>
  <c r="N134" i="5" s="1"/>
  <c r="L135" i="5"/>
  <c r="M135" i="5"/>
  <c r="L136" i="5"/>
  <c r="M136" i="5"/>
  <c r="N136" i="5" s="1"/>
  <c r="N111" i="5"/>
  <c r="N113" i="5"/>
  <c r="N114" i="5"/>
  <c r="N115" i="5"/>
  <c r="N116" i="5"/>
  <c r="N117" i="5"/>
  <c r="N119" i="5"/>
  <c r="N121" i="5"/>
  <c r="N122" i="5"/>
  <c r="N123" i="5"/>
  <c r="N124" i="5"/>
  <c r="N125" i="5"/>
  <c r="N127" i="5"/>
  <c r="N129" i="5"/>
  <c r="N130" i="5"/>
  <c r="N131" i="5"/>
  <c r="N132" i="5"/>
  <c r="N133" i="5"/>
  <c r="N135" i="5"/>
  <c r="N137" i="5"/>
  <c r="N138" i="5"/>
  <c r="N139" i="5"/>
  <c r="N140" i="5"/>
  <c r="N80" i="5"/>
  <c r="N82" i="5"/>
  <c r="N83" i="5"/>
  <c r="N84" i="5"/>
  <c r="N85" i="5"/>
  <c r="N87" i="5"/>
  <c r="N88" i="5"/>
  <c r="N89" i="5"/>
  <c r="N90" i="5"/>
  <c r="N91" i="5"/>
  <c r="N92" i="5"/>
  <c r="N93" i="5"/>
  <c r="N36" i="5"/>
  <c r="N45" i="5"/>
  <c r="N46" i="5"/>
  <c r="N47" i="5"/>
  <c r="N48" i="5"/>
  <c r="N49" i="5"/>
  <c r="N52" i="5"/>
  <c r="N53" i="5"/>
  <c r="N54" i="5"/>
  <c r="N55" i="5"/>
  <c r="N56" i="5"/>
  <c r="N57" i="5"/>
  <c r="N59" i="5"/>
  <c r="L56" i="10"/>
  <c r="G74" i="2" s="1"/>
  <c r="K56" i="10"/>
  <c r="L156" i="3"/>
  <c r="N61" i="2" s="1"/>
  <c r="N48" i="2"/>
  <c r="N49" i="2"/>
  <c r="N50" i="2"/>
  <c r="N51" i="2"/>
  <c r="N52" i="2"/>
  <c r="G45" i="2"/>
  <c r="G46" i="2"/>
  <c r="G47" i="2"/>
  <c r="G48" i="2"/>
  <c r="G49" i="2"/>
  <c r="G50" i="2"/>
  <c r="G51" i="2"/>
  <c r="G52" i="2"/>
  <c r="G53" i="2"/>
  <c r="G54" i="2"/>
  <c r="G64" i="2"/>
  <c r="G65" i="2"/>
  <c r="G66" i="2"/>
  <c r="G67" i="2"/>
  <c r="G68" i="2"/>
  <c r="D114" i="2"/>
  <c r="G83" i="2"/>
  <c r="G84" i="2"/>
  <c r="G85" i="2"/>
  <c r="G86" i="2"/>
  <c r="N13" i="2"/>
  <c r="G39" i="2"/>
  <c r="G30" i="2"/>
  <c r="G19" i="2"/>
  <c r="M81" i="9"/>
  <c r="N81" i="9"/>
  <c r="K133" i="9"/>
  <c r="J133" i="9"/>
  <c r="M132" i="9"/>
  <c r="N132" i="9" s="1"/>
  <c r="L132" i="9"/>
  <c r="M131" i="9"/>
  <c r="N131" i="9" s="1"/>
  <c r="L131" i="9"/>
  <c r="M130" i="9"/>
  <c r="N130" i="9" s="1"/>
  <c r="L130" i="9"/>
  <c r="M129" i="9"/>
  <c r="N129" i="9" s="1"/>
  <c r="L129" i="9"/>
  <c r="M128" i="9"/>
  <c r="N128" i="9" s="1"/>
  <c r="L128" i="9"/>
  <c r="M127" i="9"/>
  <c r="N127" i="9" s="1"/>
  <c r="L127" i="9"/>
  <c r="M126" i="9"/>
  <c r="N126" i="9" s="1"/>
  <c r="L126" i="9"/>
  <c r="M125" i="9"/>
  <c r="N125" i="9" s="1"/>
  <c r="L125" i="9"/>
  <c r="M124" i="9"/>
  <c r="N124" i="9" s="1"/>
  <c r="L124" i="9"/>
  <c r="M123" i="9"/>
  <c r="N123" i="9" s="1"/>
  <c r="L123" i="9"/>
  <c r="M122" i="9"/>
  <c r="N122" i="9" s="1"/>
  <c r="L122" i="9"/>
  <c r="M121" i="9"/>
  <c r="N121" i="9" s="1"/>
  <c r="L121" i="9"/>
  <c r="M120" i="9"/>
  <c r="N120" i="9" s="1"/>
  <c r="L120" i="9"/>
  <c r="M119" i="9"/>
  <c r="N119" i="9" s="1"/>
  <c r="L119" i="9"/>
  <c r="M118" i="9"/>
  <c r="L118" i="9"/>
  <c r="J113" i="9"/>
  <c r="M112" i="9"/>
  <c r="N112" i="9" s="1"/>
  <c r="L112" i="9"/>
  <c r="M111" i="9"/>
  <c r="N111" i="9" s="1"/>
  <c r="L111" i="9"/>
  <c r="M110" i="9"/>
  <c r="N110" i="9" s="1"/>
  <c r="L110" i="9"/>
  <c r="M109" i="9"/>
  <c r="N109" i="9" s="1"/>
  <c r="L109" i="9"/>
  <c r="M108" i="9"/>
  <c r="N108" i="9" s="1"/>
  <c r="L108" i="9"/>
  <c r="M107" i="9"/>
  <c r="N107" i="9" s="1"/>
  <c r="L107" i="9"/>
  <c r="M106" i="9"/>
  <c r="N106" i="9" s="1"/>
  <c r="L106" i="9"/>
  <c r="M105" i="9"/>
  <c r="N105" i="9" s="1"/>
  <c r="L105" i="9"/>
  <c r="M104" i="9"/>
  <c r="N104" i="9" s="1"/>
  <c r="L104" i="9"/>
  <c r="L99" i="9"/>
  <c r="M90" i="9"/>
  <c r="M89" i="9"/>
  <c r="N89" i="9" s="1"/>
  <c r="N35" i="9"/>
  <c r="M26" i="9"/>
  <c r="N16" i="9"/>
  <c r="G41" i="9"/>
  <c r="F41" i="9"/>
  <c r="G24" i="9"/>
  <c r="G10" i="9"/>
  <c r="M18" i="8"/>
  <c r="G83" i="9" l="1"/>
  <c r="F48" i="11"/>
  <c r="G49" i="11"/>
  <c r="G54" i="11" s="1"/>
  <c r="G57" i="11" s="1"/>
  <c r="H7" i="11" s="1"/>
  <c r="H23" i="11" s="1"/>
  <c r="H49" i="11" s="1"/>
  <c r="H54" i="11" s="1"/>
  <c r="H57" i="11" s="1"/>
  <c r="I7" i="11" s="1"/>
  <c r="I23" i="11" s="1"/>
  <c r="I49" i="11" s="1"/>
  <c r="I54" i="11" s="1"/>
  <c r="I57" i="11" s="1"/>
  <c r="J7" i="11" s="1"/>
  <c r="J23" i="11" s="1"/>
  <c r="J49" i="11" s="1"/>
  <c r="J54" i="11" s="1"/>
  <c r="J57" i="11" s="1"/>
  <c r="K7" i="11" s="1"/>
  <c r="K23" i="11" s="1"/>
  <c r="K49" i="11" s="1"/>
  <c r="K54" i="11" s="1"/>
  <c r="K57" i="11" s="1"/>
  <c r="L7" i="11" s="1"/>
  <c r="L23" i="11" s="1"/>
  <c r="L49" i="11" s="1"/>
  <c r="L54" i="11" s="1"/>
  <c r="L57" i="11" s="1"/>
  <c r="M7" i="11" s="1"/>
  <c r="M23" i="11" s="1"/>
  <c r="M49" i="11" s="1"/>
  <c r="M54" i="11" s="1"/>
  <c r="M57" i="11" s="1"/>
  <c r="N7" i="11" s="1"/>
  <c r="N23" i="11" s="1"/>
  <c r="N49" i="11" s="1"/>
  <c r="N54" i="11" s="1"/>
  <c r="N57" i="11" s="1"/>
  <c r="O7" i="11" s="1"/>
  <c r="O23" i="11" s="1"/>
  <c r="O49" i="11" s="1"/>
  <c r="O54" i="11" s="1"/>
  <c r="O57" i="11" s="1"/>
  <c r="P7" i="11" s="1"/>
  <c r="P23" i="11" s="1"/>
  <c r="P49" i="11" s="1"/>
  <c r="P54" i="11" s="1"/>
  <c r="P57" i="11" s="1"/>
  <c r="Q7" i="11" s="1"/>
  <c r="Q23" i="11" s="1"/>
  <c r="Q49" i="11" s="1"/>
  <c r="Q54" i="11" s="1"/>
  <c r="Q57" i="11" s="1"/>
  <c r="R7" i="11" s="1"/>
  <c r="R23" i="11" s="1"/>
  <c r="R49" i="11" s="1"/>
  <c r="R54" i="11" s="1"/>
  <c r="R57" i="11" s="1"/>
  <c r="F23" i="11"/>
  <c r="F49" i="11" s="1"/>
  <c r="M99" i="9"/>
  <c r="L113" i="9"/>
  <c r="L133" i="9"/>
  <c r="M133" i="9"/>
  <c r="N113" i="9"/>
  <c r="M113" i="9"/>
  <c r="N118" i="9"/>
  <c r="N90" i="9"/>
  <c r="I14" i="1"/>
  <c r="I13" i="1"/>
  <c r="M35" i="8" l="1"/>
  <c r="M19" i="8"/>
  <c r="M33" i="1" l="1"/>
  <c r="M34" i="1"/>
  <c r="M35" i="1"/>
  <c r="M36" i="1"/>
  <c r="M37" i="1"/>
  <c r="M32" i="1"/>
  <c r="L33" i="1"/>
  <c r="L34" i="1"/>
  <c r="L35" i="1"/>
  <c r="L36" i="1"/>
  <c r="L37" i="1"/>
  <c r="L32" i="1"/>
  <c r="G69" i="2"/>
  <c r="G70" i="2"/>
  <c r="M74" i="5"/>
  <c r="N74" i="5" s="1"/>
  <c r="M24" i="1"/>
  <c r="M25" i="1"/>
  <c r="M23" i="1"/>
  <c r="L24" i="1"/>
  <c r="L25" i="1"/>
  <c r="L23" i="1"/>
  <c r="O12" i="1"/>
  <c r="O13" i="1"/>
  <c r="O14" i="1"/>
  <c r="O11" i="1"/>
  <c r="N12" i="1"/>
  <c r="N13" i="1"/>
  <c r="N14" i="1"/>
  <c r="N11" i="1"/>
  <c r="K11" i="8"/>
  <c r="N34" i="1"/>
  <c r="N35" i="1"/>
  <c r="N36" i="1"/>
  <c r="N37" i="1"/>
  <c r="M137" i="5"/>
  <c r="M138" i="5"/>
  <c r="M139" i="5"/>
  <c r="M140" i="5"/>
  <c r="M141" i="5"/>
  <c r="N141" i="5" s="1"/>
  <c r="M142" i="5"/>
  <c r="N142" i="5" s="1"/>
  <c r="M143" i="5"/>
  <c r="N143" i="5" s="1"/>
  <c r="M144" i="5"/>
  <c r="N144" i="5" s="1"/>
  <c r="M145" i="5"/>
  <c r="N145" i="5" s="1"/>
  <c r="M146" i="5"/>
  <c r="N146" i="5" s="1"/>
  <c r="M147" i="5"/>
  <c r="N147" i="5" s="1"/>
  <c r="M148" i="5"/>
  <c r="N148" i="5" s="1"/>
  <c r="M149" i="5"/>
  <c r="N149" i="5" s="1"/>
  <c r="M110" i="5"/>
  <c r="N110" i="5" s="1"/>
  <c r="M109" i="5"/>
  <c r="N109" i="5" s="1"/>
  <c r="L74" i="5"/>
  <c r="M102" i="5"/>
  <c r="N102" i="5" s="1"/>
  <c r="M101" i="5"/>
  <c r="N101" i="5" s="1"/>
  <c r="N100" i="5"/>
  <c r="N99" i="5"/>
  <c r="N98" i="5"/>
  <c r="N97" i="5"/>
  <c r="N96" i="5"/>
  <c r="N95" i="5"/>
  <c r="N94" i="5"/>
  <c r="N79" i="5"/>
  <c r="N78" i="5"/>
  <c r="M77" i="5"/>
  <c r="N77" i="5" s="1"/>
  <c r="M76" i="5"/>
  <c r="N76" i="5" s="1"/>
  <c r="M75" i="5"/>
  <c r="N75" i="5" s="1"/>
  <c r="L76" i="5"/>
  <c r="L75" i="5"/>
  <c r="L137" i="5"/>
  <c r="L138" i="5"/>
  <c r="L139" i="5"/>
  <c r="L140" i="5"/>
  <c r="L141" i="5"/>
  <c r="L142" i="5"/>
  <c r="L143" i="5"/>
  <c r="L144" i="5"/>
  <c r="L145" i="5"/>
  <c r="L146" i="5"/>
  <c r="L147" i="5"/>
  <c r="L148" i="5"/>
  <c r="L149" i="5"/>
  <c r="L110" i="5"/>
  <c r="L109" i="5"/>
  <c r="L102" i="5"/>
  <c r="L101" i="5"/>
  <c r="L100" i="5"/>
  <c r="L99" i="5"/>
  <c r="L79" i="5"/>
  <c r="L78" i="5"/>
  <c r="L77" i="5"/>
  <c r="M41" i="5"/>
  <c r="M65" i="5"/>
  <c r="N65" i="5" s="1"/>
  <c r="M64" i="5"/>
  <c r="N64" i="5" s="1"/>
  <c r="N63" i="5"/>
  <c r="N62" i="5"/>
  <c r="N61" i="5"/>
  <c r="N60" i="5"/>
  <c r="N44" i="5"/>
  <c r="M43" i="5"/>
  <c r="N43" i="5" s="1"/>
  <c r="M42" i="5"/>
  <c r="N42" i="5" s="1"/>
  <c r="L66" i="5"/>
  <c r="N150" i="5" l="1"/>
  <c r="N103" i="5"/>
  <c r="N41" i="5"/>
  <c r="N66" i="5" s="1"/>
  <c r="N68" i="5" s="1"/>
  <c r="M66" i="5"/>
  <c r="M26" i="1"/>
  <c r="M28" i="1" s="1"/>
  <c r="O43" i="1"/>
  <c r="L150" i="5"/>
  <c r="N33" i="1"/>
  <c r="O15" i="1"/>
  <c r="L103" i="5"/>
  <c r="N112" i="2"/>
  <c r="F71" i="2"/>
  <c r="F23" i="1" s="1"/>
  <c r="N103" i="2"/>
  <c r="N72" i="2"/>
  <c r="G113" i="2"/>
  <c r="G112" i="2"/>
  <c r="G81" i="2"/>
  <c r="G80" i="2"/>
  <c r="G82" i="2"/>
  <c r="G63" i="2"/>
  <c r="G71" i="2" s="1"/>
  <c r="G44" i="2"/>
  <c r="G56" i="2"/>
  <c r="N32" i="2"/>
  <c r="N74" i="2" l="1"/>
  <c r="G114" i="2"/>
  <c r="N114" i="2" s="1"/>
  <c r="O7" i="1"/>
  <c r="M39" i="8"/>
  <c r="M38" i="8"/>
  <c r="M37" i="8"/>
  <c r="M36" i="8"/>
  <c r="M20" i="8"/>
  <c r="M21" i="8"/>
  <c r="M22" i="8"/>
  <c r="M28" i="8" l="1"/>
  <c r="N53" i="2"/>
  <c r="I2" i="1" l="1"/>
  <c r="G55" i="2" l="1"/>
  <c r="G57" i="2" l="1"/>
  <c r="O8" i="1" l="1"/>
  <c r="I12" i="1"/>
  <c r="I11" i="1"/>
  <c r="K156" i="3"/>
  <c r="F24" i="1" s="1"/>
  <c r="F25" i="1"/>
  <c r="G33" i="1"/>
  <c r="F33" i="1"/>
  <c r="F34" i="1"/>
  <c r="E33" i="1"/>
  <c r="E34" i="1"/>
  <c r="F32" i="1"/>
  <c r="G32" i="1"/>
  <c r="E32" i="1"/>
  <c r="B33" i="1"/>
  <c r="B34" i="1"/>
  <c r="B32" i="1"/>
  <c r="N24" i="1"/>
  <c r="N25" i="1"/>
  <c r="N23" i="1"/>
  <c r="I24" i="1"/>
  <c r="I25" i="1"/>
  <c r="I23" i="1"/>
  <c r="I36" i="1"/>
  <c r="I37" i="1"/>
  <c r="I33" i="1"/>
  <c r="I34" i="1"/>
  <c r="I35" i="1"/>
  <c r="I32" i="1"/>
  <c r="M103" i="5"/>
  <c r="N32" i="1"/>
  <c r="K150" i="5"/>
  <c r="O23" i="1"/>
  <c r="G24" i="1"/>
  <c r="N26" i="1" l="1"/>
  <c r="N28" i="1" s="1"/>
  <c r="F35" i="1"/>
  <c r="M38" i="1"/>
  <c r="M40" i="1" s="1"/>
  <c r="E35" i="1"/>
  <c r="J103" i="5" l="1"/>
  <c r="O25" i="1"/>
  <c r="J150" i="5"/>
  <c r="O24" i="1" l="1"/>
  <c r="O33" i="1"/>
  <c r="M150" i="5"/>
  <c r="O17" i="1" s="1"/>
  <c r="O19" i="1" s="1"/>
  <c r="O35" i="1"/>
  <c r="O34" i="1"/>
  <c r="O32" i="1"/>
  <c r="O26" i="1" l="1"/>
  <c r="O28" i="1" s="1"/>
  <c r="N38" i="1"/>
  <c r="N40" i="1" s="1"/>
  <c r="O38" i="1"/>
  <c r="O40" i="1" s="1"/>
  <c r="G25" i="1"/>
  <c r="M103" i="2"/>
  <c r="F37" i="1" s="1"/>
  <c r="G37" i="1"/>
  <c r="G34" i="1"/>
  <c r="N54" i="2"/>
  <c r="N55" i="2" s="1"/>
  <c r="N57" i="2" s="1"/>
  <c r="O42" i="1" l="1"/>
  <c r="O48" i="1" s="1"/>
  <c r="G35" i="1"/>
  <c r="F40" i="1"/>
  <c r="G38" i="1"/>
  <c r="G26" i="1"/>
  <c r="G8" i="1"/>
  <c r="G23" i="1" l="1"/>
  <c r="G14" i="1"/>
  <c r="G13" i="1"/>
  <c r="G10" i="1"/>
  <c r="G9" i="1"/>
  <c r="G7" i="1"/>
  <c r="F28" i="1" l="1"/>
  <c r="G28" i="1"/>
  <c r="G19" i="1"/>
  <c r="F42" i="1" l="1"/>
  <c r="G42" i="1"/>
  <c r="G43" i="1"/>
  <c r="G49" i="1" l="1"/>
  <c r="O49" i="1" s="1"/>
</calcChain>
</file>

<file path=xl/sharedStrings.xml><?xml version="1.0" encoding="utf-8"?>
<sst xmlns="http://schemas.openxmlformats.org/spreadsheetml/2006/main" count="510" uniqueCount="329">
  <si>
    <t>Current Assets</t>
  </si>
  <si>
    <t>Value</t>
  </si>
  <si>
    <t>Current Liabilities</t>
  </si>
  <si>
    <t>Balance</t>
  </si>
  <si>
    <t>Quantity</t>
  </si>
  <si>
    <t>Total Current Assets</t>
  </si>
  <si>
    <t>Principal due within 12 months on term liabilities</t>
  </si>
  <si>
    <t>Total Current Liabilites</t>
  </si>
  <si>
    <t>Intermediate Assets</t>
  </si>
  <si>
    <t>Market Value</t>
  </si>
  <si>
    <t>Total Intermediate Assets</t>
  </si>
  <si>
    <t>Loan</t>
  </si>
  <si>
    <t>Interest Rate</t>
  </si>
  <si>
    <t>Principal Balance</t>
  </si>
  <si>
    <t>Principal Due</t>
  </si>
  <si>
    <t>Intermed Balance</t>
  </si>
  <si>
    <t>Total Intermediate Liabilities</t>
  </si>
  <si>
    <t>Long Term Assets</t>
  </si>
  <si>
    <t>Acres</t>
  </si>
  <si>
    <t>Total Long Term Assets</t>
  </si>
  <si>
    <t>Lg Term Balance</t>
  </si>
  <si>
    <t>Total Long Term Liabilities</t>
  </si>
  <si>
    <t>Total Farm Assets</t>
  </si>
  <si>
    <t>Cost 
Value</t>
  </si>
  <si>
    <t>Total Assets</t>
  </si>
  <si>
    <t>Total Farm Liabilities</t>
  </si>
  <si>
    <t>Personal Liabilites</t>
  </si>
  <si>
    <t>Total Liabilities</t>
  </si>
  <si>
    <t>Net Worth</t>
  </si>
  <si>
    <t>I certify that my statements on this balance sheet are true, complete, and correct to the best of my knowledge and belief.</t>
  </si>
  <si>
    <t>Total cash and checking</t>
  </si>
  <si>
    <t>Value Per Unit</t>
  </si>
  <si>
    <t>Total prepaid expenses and supplies</t>
  </si>
  <si>
    <t>Total growing crops</t>
  </si>
  <si>
    <t>Total accounts receivable</t>
  </si>
  <si>
    <t>Total hedging accounts</t>
  </si>
  <si>
    <t>Total other current assets</t>
  </si>
  <si>
    <t>Crop</t>
  </si>
  <si>
    <t>Description</t>
  </si>
  <si>
    <t>Total crop inventory</t>
  </si>
  <si>
    <t>Livestock</t>
  </si>
  <si>
    <t># of Head</t>
  </si>
  <si>
    <t>Avg Weight</t>
  </si>
  <si>
    <t>Total livestock held for sale</t>
  </si>
  <si>
    <t>Total breeding livestock</t>
  </si>
  <si>
    <t>Mkt Value Per Hd</t>
  </si>
  <si>
    <t>Schedule K: Titled Vehicles</t>
  </si>
  <si>
    <t>See attached page</t>
  </si>
  <si>
    <t>Total other intermediate assets</t>
  </si>
  <si>
    <t>Total current assets</t>
  </si>
  <si>
    <t>First Bank of Berne Borrower Authorization</t>
  </si>
  <si>
    <t>I hereby authorize First Bank of Berne to verify my past and present employment earnings, records, bank accounts, stock holdings, and any other asset balances that are needed to process my loan application.
I further authorize First Bank of Berne to order a consumer credit report and verify other credit information, including past and present mortgage and landlord references.
The information First Bank of Berne obtains is only to be used in the processing of my application for a loan.
If I am requesting a loan from First Bank of Berne to payoff an existing debt with another financial institution, I hereby authorize First Bank of Berne to obtain a payoff figure on the existing loan.</t>
  </si>
  <si>
    <t>Make/Model</t>
  </si>
  <si>
    <t>Model Year</t>
  </si>
  <si>
    <t>Serial No./VIN</t>
  </si>
  <si>
    <t>Pct. Ownership</t>
  </si>
  <si>
    <t>Cost
Value</t>
  </si>
  <si>
    <t>Market
Value</t>
  </si>
  <si>
    <t>Total titled vehicles</t>
  </si>
  <si>
    <t>Year
Purchased</t>
  </si>
  <si>
    <t>Mkt Value Per Acre</t>
  </si>
  <si>
    <t>Total intermediate assets</t>
  </si>
  <si>
    <t>Total long term assets</t>
  </si>
  <si>
    <t>Schedule J: Machinery and equipment</t>
  </si>
  <si>
    <t>Total machinery and equipment</t>
  </si>
  <si>
    <t>Accrued interest</t>
  </si>
  <si>
    <t>Total accounts payable and other accrued expenses</t>
  </si>
  <si>
    <t>Schedule U: Current loans</t>
  </si>
  <si>
    <t>Schedule V: Intermediate loans</t>
  </si>
  <si>
    <t>Accrued Interest</t>
  </si>
  <si>
    <t>Payment Frequency</t>
  </si>
  <si>
    <t>Maturity Date</t>
  </si>
  <si>
    <t>Last Pymt. Date</t>
  </si>
  <si>
    <t>Total current loans</t>
  </si>
  <si>
    <t>Total intermediate loans</t>
  </si>
  <si>
    <t>Total current liabilities</t>
  </si>
  <si>
    <t>Current liabilties</t>
  </si>
  <si>
    <t>Intermediate liabilities</t>
  </si>
  <si>
    <t>Long term liabilities</t>
  </si>
  <si>
    <t>Schedule W: Long term loans</t>
  </si>
  <si>
    <t>Additional loans</t>
  </si>
  <si>
    <t>Additional land</t>
  </si>
  <si>
    <t>Total land</t>
  </si>
  <si>
    <t>Total bldgs and improvements</t>
  </si>
  <si>
    <t>Actual/</t>
  </si>
  <si>
    <t>My</t>
  </si>
  <si>
    <t>X</t>
  </si>
  <si>
    <t>Actual</t>
  </si>
  <si>
    <t>Yield</t>
  </si>
  <si>
    <t>Income</t>
  </si>
  <si>
    <t>Corn</t>
  </si>
  <si>
    <t>Soybeans</t>
  </si>
  <si>
    <t>Wheat</t>
  </si>
  <si>
    <t>Hay</t>
  </si>
  <si>
    <t>Cash and Share Rental Agreements</t>
  </si>
  <si>
    <t>Rented Farm: Legal Desc.</t>
  </si>
  <si>
    <t>Landlord</t>
  </si>
  <si>
    <t>Type of Lease</t>
  </si>
  <si>
    <t>Expires</t>
  </si>
  <si>
    <t>Annual Cash Rent</t>
  </si>
  <si>
    <t>Value Per cwt</t>
  </si>
  <si>
    <t>Date of Financial Information:</t>
  </si>
  <si>
    <t>Name(s):</t>
  </si>
  <si>
    <t>Total long term loans</t>
  </si>
  <si>
    <t>Instructions:</t>
  </si>
  <si>
    <t>Loan Name</t>
  </si>
  <si>
    <t>Account Payable to</t>
  </si>
  <si>
    <t>Address</t>
  </si>
  <si>
    <t>Weekly</t>
  </si>
  <si>
    <t>Bi-Weekly</t>
  </si>
  <si>
    <t>Monthly</t>
  </si>
  <si>
    <t>Payment
Frequency</t>
  </si>
  <si>
    <t>Farm Property 
Insurance Company</t>
  </si>
  <si>
    <t>Farm Property 
Insurance Agent</t>
  </si>
  <si>
    <t xml:space="preserve">Insurance Information </t>
  </si>
  <si>
    <t>Crop Insurance 
Company</t>
  </si>
  <si>
    <t>Crop Insurance 
Agent</t>
  </si>
  <si>
    <t>Crop InsurancePolicy Type</t>
  </si>
  <si>
    <t>Crop Insurance Coverage</t>
  </si>
  <si>
    <t>Crop Insurance APH</t>
  </si>
  <si>
    <t>Acreage Information</t>
  </si>
  <si>
    <t>Number of acres you are farming</t>
  </si>
  <si>
    <t>Number of acres owned</t>
  </si>
  <si>
    <t>Number of acres cash rented</t>
  </si>
  <si>
    <t>Number of acres share rented</t>
  </si>
  <si>
    <t>Bushels</t>
  </si>
  <si>
    <t>for Feed</t>
  </si>
  <si>
    <t>—</t>
  </si>
  <si>
    <t>Expected Price</t>
  </si>
  <si>
    <t>=</t>
  </si>
  <si>
    <t>Gross</t>
  </si>
  <si>
    <t>Total</t>
  </si>
  <si>
    <t>Other (Silage, Oats, etc.)</t>
  </si>
  <si>
    <t>On the "Assets" tab:</t>
  </si>
  <si>
    <t>On the "Start Here" tab:</t>
  </si>
  <si>
    <t>On the "Liabilities" tab:</t>
  </si>
  <si>
    <t>- Input all liabilities, including current loans, accounts payable, intermediate loans, and long-term loans.</t>
  </si>
  <si>
    <t>- Include details such as loan names, balances, interest rates, and payment schedules in their respective sections.</t>
  </si>
  <si>
    <t>On this tab:</t>
  </si>
  <si>
    <t>On the "Balance Sheet' tab;</t>
  </si>
  <si>
    <t>- Review the auto-calculated balance sheet to ensure it accurately reflects the data you entered in prior tabs.</t>
  </si>
  <si>
    <t>- This sheet consolidates all assets and liabilities into a comprehensive financial statement.</t>
  </si>
  <si>
    <t>At the bottom of the "Balance Sheet" tab:</t>
  </si>
  <si>
    <t>- Sign and date to certify that all information provided is true and accurate to the best of your knowledge.</t>
  </si>
  <si>
    <t>- Ensure all required fields are completed before submission to avoid delays in processing.</t>
  </si>
  <si>
    <t>- If you need assistance or have questions while completing this form, please contact your loan officer.</t>
  </si>
  <si>
    <t>- Accuracy: Ensure all values are accurate and up-to-date. Double-check figures before submission.</t>
  </si>
  <si>
    <t>Date:</t>
  </si>
  <si>
    <t>Signature:</t>
  </si>
  <si>
    <t>General Information</t>
  </si>
  <si>
    <t>Step 1: Start Here</t>
  </si>
  <si>
    <t>Step 2: Assets</t>
  </si>
  <si>
    <t>Step 3: Liabilities</t>
  </si>
  <si>
    <t>Step 4: Machinery, Equipment, and Vehicles</t>
  </si>
  <si>
    <t>Semi-Annual</t>
  </si>
  <si>
    <t>Annual</t>
  </si>
  <si>
    <t>Payment Amount</t>
  </si>
  <si>
    <t>Last Payment Date</t>
  </si>
  <si>
    <t>Farm Assets</t>
  </si>
  <si>
    <t>Personal Assets</t>
  </si>
  <si>
    <t>Savings and checking</t>
  </si>
  <si>
    <t>Stocks and bonds</t>
  </si>
  <si>
    <t>Total stocks and bonds</t>
  </si>
  <si>
    <t>Total savings and checking</t>
  </si>
  <si>
    <t>Other personal current assets</t>
  </si>
  <si>
    <t>Total other personal current assets</t>
  </si>
  <si>
    <t>Furnishings and appliances</t>
  </si>
  <si>
    <t>Total furnishings and appliances</t>
  </si>
  <si>
    <t>Personal Vehicles</t>
  </si>
  <si>
    <t>Total personal vehicles</t>
  </si>
  <si>
    <t>VIN</t>
  </si>
  <si>
    <t>Person Insured</t>
  </si>
  <si>
    <t>Beneficiary</t>
  </si>
  <si>
    <t>Face Value</t>
  </si>
  <si>
    <t>Total cash value of life insurance</t>
  </si>
  <si>
    <t>Cash value of life insurance</t>
  </si>
  <si>
    <t>Retirement Accounts</t>
  </si>
  <si>
    <t>Total retirement accounts</t>
  </si>
  <si>
    <t>Personal business investment</t>
  </si>
  <si>
    <t>Total personal business investment</t>
  </si>
  <si>
    <t>Personal real estate</t>
  </si>
  <si>
    <t>Total personal real estate</t>
  </si>
  <si>
    <t>Other intermediate or long term assets</t>
  </si>
  <si>
    <t>Total other intermediate or long term assets</t>
  </si>
  <si>
    <t>Total personal assets</t>
  </si>
  <si>
    <t>Farm Liabilities</t>
  </si>
  <si>
    <t>Personal current loans</t>
  </si>
  <si>
    <t>Total personal current loans</t>
  </si>
  <si>
    <t>Personal intermediate loans</t>
  </si>
  <si>
    <t>Personal long term loans</t>
  </si>
  <si>
    <t>Total personal long term loans</t>
  </si>
  <si>
    <t>Total personal intermediate loans</t>
  </si>
  <si>
    <t>Schedule T: Accounts payable and other accrued expenses</t>
  </si>
  <si>
    <t>Farm Financial Statement</t>
  </si>
  <si>
    <t>Projected</t>
  </si>
  <si>
    <t>Quarterly</t>
  </si>
  <si>
    <t>Farm Plan</t>
  </si>
  <si>
    <t>Cell Phone:</t>
  </si>
  <si>
    <t>Email:</t>
  </si>
  <si>
    <t xml:space="preserve">- Enter details about your current, intermediate, and long-term assets in their respective sections </t>
  </si>
  <si>
    <t xml:space="preserve">   (e.g., cash, crops, livestock, land, buildings, and vehicles).</t>
  </si>
  <si>
    <t>Machinery and Equipment</t>
  </si>
  <si>
    <t>Maturity Year</t>
  </si>
  <si>
    <t>Cash &amp; checking</t>
  </si>
  <si>
    <t>Prepaid exp &amp; suppl.</t>
  </si>
  <si>
    <t>Growing crops</t>
  </si>
  <si>
    <t>Accounts receivable</t>
  </si>
  <si>
    <t>Hedging accounts</t>
  </si>
  <si>
    <t>Other current assets</t>
  </si>
  <si>
    <t>Crops</t>
  </si>
  <si>
    <t>Livestock held for sale</t>
  </si>
  <si>
    <t>Breeding livestock</t>
  </si>
  <si>
    <t>Machinery</t>
  </si>
  <si>
    <t>Titled vehicles</t>
  </si>
  <si>
    <t>Other intermediate assets</t>
  </si>
  <si>
    <t>Land</t>
  </si>
  <si>
    <t>Bldgs &amp; improve.</t>
  </si>
  <si>
    <t>Other long term assets</t>
  </si>
  <si>
    <t>Payables &amp; accr exp</t>
  </si>
  <si>
    <t>Current loans</t>
  </si>
  <si>
    <t>Intermediate Liabilities</t>
  </si>
  <si>
    <t>Long Term Liabilites</t>
  </si>
  <si>
    <t xml:space="preserve">Customer Information </t>
  </si>
  <si>
    <t>- Gray-Shaded Cells: All data must be entered into the gray-shaded cells across the various tabs. These cells are designed for</t>
  </si>
  <si>
    <t xml:space="preserve">     user input, while other areas are locked or auto-calculated.</t>
  </si>
  <si>
    <t xml:space="preserve">   Name of your business.</t>
  </si>
  <si>
    <t>- Provide descriptions and values as requested in the gray-shaded cells under each schedule</t>
  </si>
  <si>
    <t xml:space="preserve">- Enter details about machinery, equipment, and titled vehicles. Include make/model, year purchased, </t>
  </si>
  <si>
    <t xml:space="preserve">   serial numbers (if applicable), cost value, and market value.</t>
  </si>
  <si>
    <t>Vehicles</t>
  </si>
  <si>
    <t xml:space="preserve"> </t>
  </si>
  <si>
    <t>Weight</t>
  </si>
  <si>
    <t>Head</t>
  </si>
  <si>
    <t>Cattle</t>
  </si>
  <si>
    <t>Hogs</t>
  </si>
  <si>
    <t>Dairy</t>
  </si>
  <si>
    <t>On these tabs:</t>
  </si>
  <si>
    <t>Step 5: Farm Plan (if applicable)</t>
  </si>
  <si>
    <t>On the "Farm Plan" tab:</t>
  </si>
  <si>
    <t>- Provide information about acreage owned or rented, crop/livestock production details (actual and projected),</t>
  </si>
  <si>
    <t xml:space="preserve">   and rental agreements in the designated sections.</t>
  </si>
  <si>
    <t>Step 6: Personal Assets/Liabilities</t>
  </si>
  <si>
    <t>- Input assets and liabilities that are not part of the farm</t>
  </si>
  <si>
    <t>- Enter Name(s): in the designated gray-shaded cell at the top of this page, Provide your full Name(s) or the</t>
  </si>
  <si>
    <t>Enter Beginning Cash Balance</t>
  </si>
  <si>
    <t>Enter Beginning Operating Loan Balance</t>
  </si>
  <si>
    <t>TOTAL</t>
  </si>
  <si>
    <t>JAN</t>
  </si>
  <si>
    <t>FEB</t>
  </si>
  <si>
    <t>MAR</t>
  </si>
  <si>
    <t>APR</t>
  </si>
  <si>
    <t>MAY</t>
  </si>
  <si>
    <t>JUN</t>
  </si>
  <si>
    <t>JUL</t>
  </si>
  <si>
    <t>AUG</t>
  </si>
  <si>
    <t>SEP</t>
  </si>
  <si>
    <t>OCT</t>
  </si>
  <si>
    <t>NOV</t>
  </si>
  <si>
    <t>DEC</t>
  </si>
  <si>
    <t>Beginning Cash Balance</t>
  </si>
  <si>
    <t>INCOME ITEMS</t>
  </si>
  <si>
    <t>1. Grain Sales - Corn</t>
  </si>
  <si>
    <t>2. Grain Sales - Soybeans</t>
  </si>
  <si>
    <t>3. Grain Sales - Wheat &amp; Other</t>
  </si>
  <si>
    <t>4. Market Hogs &amp; Feeder Pig Sales</t>
  </si>
  <si>
    <t>5. Cattle Sales</t>
  </si>
  <si>
    <t>6. Breeding Stock Sales &amp; Culls</t>
  </si>
  <si>
    <t>7. Milk Sales</t>
  </si>
  <si>
    <t>8. Machinery, Equipment &amp; Land Sales</t>
  </si>
  <si>
    <t>9. Custom Work</t>
  </si>
  <si>
    <t>10. Government Payments</t>
  </si>
  <si>
    <t>11. Dividends &amp; Patronage Refunds</t>
  </si>
  <si>
    <t>12. Off-Farm Income</t>
  </si>
  <si>
    <t>13. Other</t>
  </si>
  <si>
    <t>14. Other</t>
  </si>
  <si>
    <r>
      <t xml:space="preserve">15. </t>
    </r>
    <r>
      <rPr>
        <b/>
        <sz val="11"/>
        <color indexed="8"/>
        <rFont val="Calibri"/>
        <family val="2"/>
      </rPr>
      <t>Total Cash Available (Add Lines 1-14)</t>
    </r>
  </si>
  <si>
    <t>EXPENDITURES</t>
  </si>
  <si>
    <t>16. Labor Hired - Including taxes</t>
  </si>
  <si>
    <t>17. Fertilizer &amp; Lime</t>
  </si>
  <si>
    <t>18. Chemicals</t>
  </si>
  <si>
    <t>19. Seed</t>
  </si>
  <si>
    <t>20. Custom Hire</t>
  </si>
  <si>
    <t>21. Supplies</t>
  </si>
  <si>
    <t>22. Rent - Land</t>
  </si>
  <si>
    <t>23. Rent &amp; Leases - Machinery &amp; Bldgs.</t>
  </si>
  <si>
    <t>24. Gas, Oil &amp; Fuel</t>
  </si>
  <si>
    <t>25. Storage &amp; Custom Drying</t>
  </si>
  <si>
    <t>26. Feed Purchases</t>
  </si>
  <si>
    <t>27. Veterinary, Medicine, Breeding Fees</t>
  </si>
  <si>
    <t>28. Feeder Livestock Purchases</t>
  </si>
  <si>
    <t>29. Utilities</t>
  </si>
  <si>
    <t>30. Repairs - Equipment &amp; Buildings</t>
  </si>
  <si>
    <t>31. Insurance</t>
  </si>
  <si>
    <t>32. Taxes - Real Estate &amp; Personal Prop.</t>
  </si>
  <si>
    <t>33. Capital Expenditures - Equip, Bldgs</t>
  </si>
  <si>
    <t>34. Capital Expenditures - Breeding Stock</t>
  </si>
  <si>
    <t>35. Hedging Account Deposits</t>
  </si>
  <si>
    <t>36. Family Living Withdrawals</t>
  </si>
  <si>
    <t>37. Other</t>
  </si>
  <si>
    <t>38. Other</t>
  </si>
  <si>
    <r>
      <t xml:space="preserve">39. </t>
    </r>
    <r>
      <rPr>
        <b/>
        <sz val="11"/>
        <color indexed="8"/>
        <rFont val="Calibri"/>
        <family val="2"/>
      </rPr>
      <t>Total Cash Required (Add Lines 16-38)</t>
    </r>
  </si>
  <si>
    <t>40. Cash Position (Line 15 - Line 39)</t>
  </si>
  <si>
    <t>41. Intermediate &amp; Mortgage New Loans</t>
  </si>
  <si>
    <t>42. Term &amp; Mtg Loan Principal Payments</t>
  </si>
  <si>
    <t>43. Term &amp; Mtg Loan Interest Payments</t>
  </si>
  <si>
    <t>44. Operating Loan Interest</t>
  </si>
  <si>
    <t>45. Cash Position (40+41-42-43-44)</t>
  </si>
  <si>
    <t>46. Operating Loan -  Draw</t>
  </si>
  <si>
    <t>47. Operating Loan - Payment</t>
  </si>
  <si>
    <t>48. Ending Cash Position (45+46-47)</t>
  </si>
  <si>
    <t>49. Operating Loan Balance</t>
  </si>
  <si>
    <t>Cash Flow Projection</t>
  </si>
  <si>
    <t>Crop Year</t>
  </si>
  <si>
    <t>Step 8: Review Auto-Calculated Balance Sheet</t>
  </si>
  <si>
    <t>Step 9: Certification</t>
  </si>
  <si>
    <t>Step 7: Cash Flow</t>
  </si>
  <si>
    <t>On the "Cash Flow" tab:</t>
  </si>
  <si>
    <t xml:space="preserve">- Enter your monthly farm cash flow </t>
  </si>
  <si>
    <t>- Date of Financial Information: Enter the date for which the financial information is accurate in the gray-shaded</t>
  </si>
  <si>
    <t xml:space="preserve">   cell labeled "Date of Financial Information" located above.</t>
  </si>
  <si>
    <t>Personal Assets/Liabilities</t>
  </si>
  <si>
    <t>Personal Liabilties</t>
  </si>
  <si>
    <t>Total personal liablities</t>
  </si>
  <si>
    <t>Cash and checking</t>
  </si>
  <si>
    <t>Prepaid expenses and supplies</t>
  </si>
  <si>
    <t>Crop inventory</t>
  </si>
  <si>
    <t>Machinery and equipment</t>
  </si>
  <si>
    <t>Titled Vehicles</t>
  </si>
  <si>
    <t>Buildings and improvements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</si>
</sst>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1"/>
      <color theme="1"/>
      <name val="Calibri"/>
      <family val="2"/>
      <scheme val="minor"/>
    </font>
    <font>
      <sz val="11"/>
      <color theme="1"/>
      <name val="Calibri"/>
      <family val="2"/>
      <scheme val="minor"/>
    </font>
    <font>
      <sz val="9"/>
      <color theme="1"/>
      <name val="Calibri"/>
      <family val="2"/>
      <scheme val="minor"/>
    </font>
    <font>
      <b/>
      <i/>
      <sz val="11"/>
      <color theme="1"/>
      <name val="Calibri"/>
      <family val="2"/>
      <scheme val="minor"/>
    </font>
    <font>
      <b/>
      <sz val="9"/>
      <color theme="1"/>
      <name val="Calibri"/>
      <family val="2"/>
      <scheme val="minor"/>
    </font>
    <font>
      <b/>
      <sz val="10"/>
      <color theme="1"/>
      <name val="Calibri"/>
      <family val="2"/>
      <scheme val="minor"/>
    </font>
    <font>
      <b/>
      <sz val="16"/>
      <color theme="1"/>
      <name val="Calibri"/>
      <family val="2"/>
      <scheme val="minor"/>
    </font>
    <font>
      <sz val="9"/>
      <color rgb="FFFF0000"/>
      <name val="Calibri"/>
      <family val="2"/>
      <scheme val="minor"/>
    </font>
    <font>
      <sz val="9"/>
      <name val="Calibri"/>
      <family val="2"/>
      <scheme val="minor"/>
    </font>
    <font>
      <b/>
      <sz val="9"/>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b/>
      <u/>
      <sz val="12"/>
      <color theme="1"/>
      <name val="Calibri"/>
      <family val="2"/>
      <scheme val="minor"/>
    </font>
    <font>
      <b/>
      <sz val="12"/>
      <color theme="1"/>
      <name val="Calibri"/>
      <family val="2"/>
      <scheme val="minor"/>
    </font>
    <font>
      <sz val="28"/>
      <color theme="1"/>
      <name val="Calibri"/>
      <family val="2"/>
      <scheme val="minor"/>
    </font>
    <font>
      <b/>
      <sz val="10"/>
      <name val="Arial"/>
      <family val="2"/>
    </font>
    <font>
      <sz val="10"/>
      <name val="Arial"/>
      <family val="2"/>
    </font>
    <font>
      <b/>
      <sz val="11"/>
      <color indexed="8"/>
      <name val="Calibri"/>
      <family val="2"/>
    </font>
    <font>
      <sz val="11"/>
      <name val="Calibri"/>
      <family val="2"/>
      <scheme val="minor"/>
    </font>
    <font>
      <sz val="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medium">
        <color indexed="64"/>
      </left>
      <right style="hair">
        <color indexed="64"/>
      </right>
      <top style="thin">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thin">
        <color indexed="64"/>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bottom style="medium">
        <color indexed="64"/>
      </bottom>
      <diagonal/>
    </border>
    <border>
      <left style="hair">
        <color indexed="64"/>
      </left>
      <right style="hair">
        <color indexed="64"/>
      </right>
      <top/>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88">
    <xf numFmtId="0" fontId="0" fillId="0" borderId="0" xfId="0"/>
    <xf numFmtId="0" fontId="0" fillId="2" borderId="0" xfId="0" applyFill="1"/>
    <xf numFmtId="14" fontId="2" fillId="3" borderId="20" xfId="0" applyNumberFormat="1" applyFont="1" applyFill="1" applyBorder="1" applyAlignment="1" applyProtection="1">
      <alignment horizontal="center"/>
      <protection locked="0"/>
    </xf>
    <xf numFmtId="0" fontId="2" fillId="3" borderId="20" xfId="2" applyNumberFormat="1" applyFont="1" applyFill="1" applyBorder="1" applyAlignment="1" applyProtection="1">
      <alignment horizontal="center"/>
      <protection locked="0"/>
    </xf>
    <xf numFmtId="10" fontId="2" fillId="3" borderId="20" xfId="2" applyNumberFormat="1" applyFont="1" applyFill="1" applyBorder="1" applyAlignment="1" applyProtection="1">
      <protection locked="0"/>
    </xf>
    <xf numFmtId="164" fontId="2" fillId="3" borderId="20" xfId="1" applyNumberFormat="1" applyFont="1" applyFill="1" applyBorder="1" applyAlignment="1" applyProtection="1">
      <protection locked="0"/>
    </xf>
    <xf numFmtId="14" fontId="2" fillId="3" borderId="23" xfId="0" applyNumberFormat="1" applyFont="1" applyFill="1" applyBorder="1" applyAlignment="1" applyProtection="1">
      <alignment horizontal="center"/>
      <protection locked="0"/>
    </xf>
    <xf numFmtId="0" fontId="2" fillId="3" borderId="23" xfId="2" applyNumberFormat="1" applyFont="1" applyFill="1" applyBorder="1" applyAlignment="1" applyProtection="1">
      <alignment horizontal="center"/>
      <protection locked="0"/>
    </xf>
    <xf numFmtId="10" fontId="2" fillId="3" borderId="23" xfId="2" applyNumberFormat="1" applyFont="1" applyFill="1" applyBorder="1" applyAlignment="1" applyProtection="1">
      <protection locked="0"/>
    </xf>
    <xf numFmtId="164" fontId="2" fillId="3" borderId="23" xfId="1" applyNumberFormat="1" applyFont="1" applyFill="1" applyBorder="1" applyAlignment="1" applyProtection="1">
      <protection locked="0"/>
    </xf>
    <xf numFmtId="0" fontId="8" fillId="3" borderId="23" xfId="2" applyNumberFormat="1" applyFont="1" applyFill="1" applyBorder="1" applyAlignment="1" applyProtection="1">
      <alignment horizontal="center"/>
      <protection locked="0"/>
    </xf>
    <xf numFmtId="164" fontId="2" fillId="3" borderId="20" xfId="1" applyNumberFormat="1" applyFont="1" applyFill="1" applyBorder="1" applyProtection="1">
      <protection locked="0"/>
    </xf>
    <xf numFmtId="164" fontId="2" fillId="3" borderId="23" xfId="1" applyNumberFormat="1" applyFont="1" applyFill="1" applyBorder="1" applyProtection="1">
      <protection locked="0"/>
    </xf>
    <xf numFmtId="0" fontId="2" fillId="3" borderId="20" xfId="0" applyFont="1" applyFill="1" applyBorder="1" applyAlignment="1" applyProtection="1">
      <alignment horizontal="center"/>
      <protection locked="0"/>
    </xf>
    <xf numFmtId="164" fontId="2" fillId="3" borderId="21" xfId="1" applyNumberFormat="1" applyFont="1" applyFill="1" applyBorder="1" applyProtection="1">
      <protection locked="0"/>
    </xf>
    <xf numFmtId="164" fontId="2" fillId="3" borderId="24" xfId="1" applyNumberFormat="1" applyFont="1" applyFill="1" applyBorder="1" applyProtection="1">
      <protection locked="0"/>
    </xf>
    <xf numFmtId="9" fontId="2" fillId="3" borderId="23" xfId="2" applyFont="1" applyFill="1" applyBorder="1" applyAlignment="1" applyProtection="1">
      <alignment horizontal="center"/>
      <protection locked="0"/>
    </xf>
    <xf numFmtId="0" fontId="2" fillId="3" borderId="23" xfId="0" applyFont="1" applyFill="1" applyBorder="1" applyAlignment="1" applyProtection="1">
      <alignment horizontal="right"/>
      <protection locked="0"/>
    </xf>
    <xf numFmtId="9" fontId="2" fillId="3" borderId="20" xfId="2" applyFont="1" applyFill="1" applyBorder="1" applyAlignment="1" applyProtection="1">
      <alignment horizontal="center"/>
      <protection locked="0"/>
    </xf>
    <xf numFmtId="164" fontId="2" fillId="3" borderId="20" xfId="1" applyNumberFormat="1" applyFont="1" applyFill="1" applyBorder="1" applyAlignment="1" applyProtection="1">
      <alignment horizontal="right"/>
      <protection locked="0"/>
    </xf>
    <xf numFmtId="9" fontId="2" fillId="3" borderId="27" xfId="2" applyFont="1" applyFill="1" applyBorder="1" applyAlignment="1" applyProtection="1">
      <alignment horizontal="center"/>
      <protection locked="0"/>
    </xf>
    <xf numFmtId="164" fontId="2" fillId="3" borderId="28" xfId="1" applyNumberFormat="1" applyFont="1" applyFill="1" applyBorder="1" applyProtection="1">
      <protection locked="0"/>
    </xf>
    <xf numFmtId="0" fontId="2" fillId="3" borderId="27" xfId="0" applyFont="1" applyFill="1" applyBorder="1" applyAlignment="1" applyProtection="1">
      <alignment horizontal="center"/>
      <protection locked="0"/>
    </xf>
    <xf numFmtId="14" fontId="2" fillId="3" borderId="27" xfId="0" applyNumberFormat="1" applyFont="1" applyFill="1" applyBorder="1" applyAlignment="1" applyProtection="1">
      <alignment horizontal="center"/>
      <protection locked="0"/>
    </xf>
    <xf numFmtId="0" fontId="2" fillId="3" borderId="27" xfId="2" applyNumberFormat="1" applyFont="1" applyFill="1" applyBorder="1" applyAlignment="1" applyProtection="1">
      <alignment horizontal="center"/>
      <protection locked="0"/>
    </xf>
    <xf numFmtId="10" fontId="2" fillId="3" borderId="27" xfId="2" applyNumberFormat="1" applyFont="1" applyFill="1" applyBorder="1" applyAlignment="1" applyProtection="1">
      <protection locked="0"/>
    </xf>
    <xf numFmtId="164" fontId="2" fillId="3" borderId="27" xfId="1" applyNumberFormat="1" applyFont="1" applyFill="1" applyBorder="1" applyAlignment="1" applyProtection="1">
      <protection locked="0"/>
    </xf>
    <xf numFmtId="164" fontId="2" fillId="3" borderId="27" xfId="1" applyNumberFormat="1" applyFont="1" applyFill="1" applyBorder="1" applyProtection="1">
      <protection locked="0"/>
    </xf>
    <xf numFmtId="0" fontId="2" fillId="3" borderId="23" xfId="0" applyFont="1" applyFill="1" applyBorder="1" applyAlignment="1" applyProtection="1">
      <alignment horizontal="center"/>
      <protection locked="0"/>
    </xf>
    <xf numFmtId="0" fontId="2" fillId="3" borderId="23" xfId="0" applyFont="1" applyFill="1" applyBorder="1" applyProtection="1">
      <protection locked="0"/>
    </xf>
    <xf numFmtId="164" fontId="2" fillId="3" borderId="24" xfId="0" applyNumberFormat="1" applyFont="1" applyFill="1" applyBorder="1" applyAlignment="1" applyProtection="1">
      <alignment horizontal="center"/>
      <protection locked="0"/>
    </xf>
    <xf numFmtId="164" fontId="2" fillId="3" borderId="28" xfId="0" applyNumberFormat="1" applyFont="1" applyFill="1" applyBorder="1" applyAlignment="1" applyProtection="1">
      <alignment horizontal="center"/>
      <protection locked="0"/>
    </xf>
    <xf numFmtId="0" fontId="2" fillId="3" borderId="38" xfId="0" applyFont="1" applyFill="1" applyBorder="1" applyProtection="1">
      <protection locked="0"/>
    </xf>
    <xf numFmtId="164" fontId="2" fillId="3" borderId="39" xfId="1" applyNumberFormat="1" applyFont="1" applyFill="1" applyBorder="1" applyProtection="1">
      <protection locked="0"/>
    </xf>
    <xf numFmtId="0" fontId="2" fillId="3" borderId="27" xfId="0" applyFont="1" applyFill="1" applyBorder="1" applyProtection="1">
      <protection locked="0"/>
    </xf>
    <xf numFmtId="164" fontId="2" fillId="3" borderId="38" xfId="1" applyNumberFormat="1" applyFont="1" applyFill="1" applyBorder="1" applyAlignment="1" applyProtection="1">
      <protection locked="0"/>
    </xf>
    <xf numFmtId="164" fontId="2" fillId="3" borderId="21" xfId="1" applyNumberFormat="1" applyFont="1" applyFill="1" applyBorder="1" applyAlignment="1" applyProtection="1">
      <alignment horizontal="right"/>
      <protection locked="0"/>
    </xf>
    <xf numFmtId="164" fontId="2" fillId="3" borderId="41" xfId="1" applyNumberFormat="1" applyFont="1" applyFill="1" applyBorder="1" applyProtection="1">
      <protection locked="0"/>
    </xf>
    <xf numFmtId="164" fontId="2" fillId="3" borderId="38" xfId="1" applyNumberFormat="1" applyFont="1" applyFill="1" applyBorder="1" applyProtection="1">
      <protection locked="0"/>
    </xf>
    <xf numFmtId="43" fontId="2" fillId="3" borderId="38" xfId="1" applyFont="1" applyFill="1" applyBorder="1" applyProtection="1">
      <protection locked="0"/>
    </xf>
    <xf numFmtId="43" fontId="2" fillId="3" borderId="23" xfId="1" applyFont="1" applyFill="1" applyBorder="1" applyProtection="1">
      <protection locked="0"/>
    </xf>
    <xf numFmtId="14" fontId="2" fillId="3" borderId="20" xfId="0" applyNumberFormat="1" applyFont="1" applyFill="1" applyBorder="1" applyProtection="1">
      <protection locked="0"/>
    </xf>
    <xf numFmtId="14" fontId="2" fillId="3" borderId="23" xfId="0" applyNumberFormat="1" applyFont="1" applyFill="1" applyBorder="1" applyProtection="1">
      <protection locked="0"/>
    </xf>
    <xf numFmtId="14" fontId="2" fillId="3" borderId="27" xfId="0" applyNumberFormat="1" applyFont="1" applyFill="1" applyBorder="1" applyProtection="1">
      <protection locked="0"/>
    </xf>
    <xf numFmtId="0" fontId="6" fillId="0" borderId="0" xfId="0" applyFont="1"/>
    <xf numFmtId="0" fontId="4" fillId="4" borderId="10" xfId="0" applyFont="1" applyFill="1" applyBorder="1"/>
    <xf numFmtId="0" fontId="0" fillId="4" borderId="9" xfId="0" applyFill="1" applyBorder="1"/>
    <xf numFmtId="0" fontId="2" fillId="4" borderId="11" xfId="0" applyFont="1" applyFill="1" applyBorder="1" applyAlignment="1">
      <alignment horizontal="right"/>
    </xf>
    <xf numFmtId="0" fontId="2" fillId="4" borderId="18" xfId="0" applyFont="1" applyFill="1" applyBorder="1" applyAlignment="1">
      <alignment horizontal="center"/>
    </xf>
    <xf numFmtId="0" fontId="2" fillId="0" borderId="0" xfId="0" applyFont="1"/>
    <xf numFmtId="0" fontId="2" fillId="4" borderId="12" xfId="0" applyFont="1" applyFill="1" applyBorder="1"/>
    <xf numFmtId="0" fontId="2" fillId="4" borderId="0" xfId="0" applyFont="1" applyFill="1"/>
    <xf numFmtId="0" fontId="0" fillId="4" borderId="0" xfId="0" applyFill="1"/>
    <xf numFmtId="0" fontId="2" fillId="4" borderId="7" xfId="0" applyFont="1" applyFill="1" applyBorder="1" applyAlignment="1">
      <alignment horizontal="center"/>
    </xf>
    <xf numFmtId="0" fontId="2" fillId="0" borderId="14" xfId="0" applyFont="1" applyBorder="1"/>
    <xf numFmtId="0" fontId="2" fillId="0" borderId="15" xfId="0" applyFont="1" applyBorder="1"/>
    <xf numFmtId="164" fontId="2" fillId="0" borderId="15" xfId="1" applyNumberFormat="1" applyFont="1" applyBorder="1" applyProtection="1"/>
    <xf numFmtId="164" fontId="4" fillId="0" borderId="16" xfId="1" applyNumberFormat="1" applyFont="1" applyBorder="1" applyProtection="1"/>
    <xf numFmtId="0" fontId="2" fillId="0" borderId="9" xfId="0" applyFont="1" applyBorder="1"/>
    <xf numFmtId="164" fontId="2" fillId="0" borderId="9" xfId="1" applyNumberFormat="1" applyFont="1" applyBorder="1" applyProtection="1"/>
    <xf numFmtId="164" fontId="4" fillId="0" borderId="9" xfId="1" applyNumberFormat="1" applyFont="1" applyBorder="1" applyProtection="1"/>
    <xf numFmtId="0" fontId="4" fillId="4" borderId="43" xfId="0" applyFont="1" applyFill="1" applyBorder="1"/>
    <xf numFmtId="0" fontId="2" fillId="4" borderId="44" xfId="0" applyFont="1" applyFill="1" applyBorder="1"/>
    <xf numFmtId="0" fontId="2" fillId="4" borderId="9" xfId="0" applyFont="1" applyFill="1" applyBorder="1"/>
    <xf numFmtId="0" fontId="2" fillId="4" borderId="11" xfId="0" applyFont="1" applyFill="1" applyBorder="1"/>
    <xf numFmtId="164" fontId="2" fillId="4" borderId="45" xfId="1" applyNumberFormat="1" applyFont="1" applyFill="1" applyBorder="1" applyProtection="1"/>
    <xf numFmtId="0" fontId="0" fillId="4" borderId="11" xfId="0" applyFill="1" applyBorder="1"/>
    <xf numFmtId="0" fontId="0" fillId="0" borderId="15" xfId="0" applyBorder="1"/>
    <xf numFmtId="164" fontId="2" fillId="0" borderId="0" xfId="1" applyNumberFormat="1" applyFont="1" applyBorder="1" applyAlignment="1" applyProtection="1"/>
    <xf numFmtId="164" fontId="2" fillId="2" borderId="39" xfId="1" applyNumberFormat="1" applyFont="1" applyFill="1" applyBorder="1" applyProtection="1"/>
    <xf numFmtId="164" fontId="2" fillId="2" borderId="24" xfId="1" applyNumberFormat="1" applyFont="1" applyFill="1" applyBorder="1" applyProtection="1"/>
    <xf numFmtId="164" fontId="2" fillId="4" borderId="18" xfId="1" applyNumberFormat="1" applyFont="1" applyFill="1" applyBorder="1" applyAlignment="1" applyProtection="1">
      <alignment horizontal="center"/>
    </xf>
    <xf numFmtId="164" fontId="2" fillId="2" borderId="28" xfId="1" applyNumberFormat="1" applyFont="1" applyFill="1" applyBorder="1" applyProtection="1"/>
    <xf numFmtId="0" fontId="2" fillId="4" borderId="18" xfId="0" applyFont="1" applyFill="1" applyBorder="1" applyAlignment="1">
      <alignment horizontal="right"/>
    </xf>
    <xf numFmtId="0" fontId="2" fillId="4" borderId="0" xfId="0" applyFont="1" applyFill="1" applyAlignment="1">
      <alignment wrapText="1"/>
    </xf>
    <xf numFmtId="0" fontId="4" fillId="4" borderId="12" xfId="0" applyFont="1" applyFill="1" applyBorder="1"/>
    <xf numFmtId="0" fontId="2" fillId="4" borderId="13" xfId="0" applyFont="1" applyFill="1" applyBorder="1"/>
    <xf numFmtId="0" fontId="0" fillId="4" borderId="13" xfId="0" applyFill="1" applyBorder="1"/>
    <xf numFmtId="0" fontId="2" fillId="4" borderId="0" xfId="0" applyFont="1" applyFill="1" applyAlignment="1">
      <alignment horizontal="center"/>
    </xf>
    <xf numFmtId="0" fontId="2" fillId="4" borderId="13" xfId="0" applyFont="1" applyFill="1" applyBorder="1" applyAlignment="1">
      <alignment horizontal="center"/>
    </xf>
    <xf numFmtId="0" fontId="4" fillId="0" borderId="0" xfId="0" applyFont="1"/>
    <xf numFmtId="164" fontId="4" fillId="0" borderId="0" xfId="0" applyNumberFormat="1" applyFont="1"/>
    <xf numFmtId="164" fontId="2" fillId="0" borderId="0" xfId="0" applyNumberFormat="1" applyFont="1"/>
    <xf numFmtId="0" fontId="2" fillId="4" borderId="7" xfId="0" applyFont="1" applyFill="1" applyBorder="1" applyAlignment="1">
      <alignment horizontal="center" wrapText="1"/>
    </xf>
    <xf numFmtId="164" fontId="2" fillId="3" borderId="38" xfId="1" applyNumberFormat="1" applyFont="1" applyFill="1" applyBorder="1" applyAlignment="1" applyProtection="1">
      <alignment horizontal="center"/>
      <protection locked="0"/>
    </xf>
    <xf numFmtId="164" fontId="2" fillId="3" borderId="23" xfId="1" applyNumberFormat="1" applyFont="1" applyFill="1" applyBorder="1" applyAlignment="1" applyProtection="1">
      <alignment horizontal="center"/>
      <protection locked="0"/>
    </xf>
    <xf numFmtId="164" fontId="2" fillId="3" borderId="27" xfId="1" applyNumberFormat="1" applyFont="1" applyFill="1" applyBorder="1" applyAlignment="1" applyProtection="1">
      <alignment horizontal="center"/>
      <protection locked="0"/>
    </xf>
    <xf numFmtId="164" fontId="2" fillId="0" borderId="15" xfId="1" applyNumberFormat="1" applyFont="1" applyBorder="1" applyAlignment="1" applyProtection="1">
      <alignment horizontal="center"/>
    </xf>
    <xf numFmtId="0" fontId="6" fillId="2" borderId="0" xfId="0" applyFont="1" applyFill="1"/>
    <xf numFmtId="164" fontId="2" fillId="4" borderId="9" xfId="0" applyNumberFormat="1" applyFont="1" applyFill="1" applyBorder="1"/>
    <xf numFmtId="164" fontId="2" fillId="4" borderId="0" xfId="0" applyNumberFormat="1" applyFont="1" applyFill="1"/>
    <xf numFmtId="0" fontId="2" fillId="4" borderId="9" xfId="0" applyFont="1" applyFill="1" applyBorder="1" applyAlignment="1">
      <alignment horizontal="right"/>
    </xf>
    <xf numFmtId="0" fontId="2" fillId="4" borderId="0" xfId="0" applyFont="1" applyFill="1" applyAlignment="1">
      <alignment horizontal="right"/>
    </xf>
    <xf numFmtId="164" fontId="4" fillId="2" borderId="16" xfId="1" applyNumberFormat="1" applyFont="1" applyFill="1" applyBorder="1" applyProtection="1"/>
    <xf numFmtId="0" fontId="2" fillId="2" borderId="9" xfId="0" applyFont="1" applyFill="1" applyBorder="1" applyAlignment="1">
      <alignment horizontal="left"/>
    </xf>
    <xf numFmtId="0" fontId="0" fillId="2" borderId="9" xfId="0" applyFill="1" applyBorder="1" applyAlignment="1">
      <alignment horizontal="center"/>
    </xf>
    <xf numFmtId="164" fontId="4" fillId="2" borderId="9" xfId="1" applyNumberFormat="1" applyFont="1" applyFill="1" applyBorder="1" applyProtection="1"/>
    <xf numFmtId="0" fontId="9" fillId="4" borderId="10" xfId="0" applyFont="1" applyFill="1" applyBorder="1"/>
    <xf numFmtId="0" fontId="7" fillId="4" borderId="9" xfId="0" applyFont="1" applyFill="1" applyBorder="1"/>
    <xf numFmtId="164" fontId="7" fillId="4" borderId="9" xfId="0" applyNumberFormat="1" applyFont="1" applyFill="1" applyBorder="1"/>
    <xf numFmtId="0" fontId="10" fillId="4" borderId="11" xfId="0" applyFont="1" applyFill="1" applyBorder="1"/>
    <xf numFmtId="10" fontId="2" fillId="0" borderId="15" xfId="2" applyNumberFormat="1" applyFont="1" applyBorder="1" applyProtection="1"/>
    <xf numFmtId="0" fontId="2" fillId="0" borderId="9" xfId="0" applyFont="1" applyBorder="1" applyAlignment="1">
      <alignment horizontal="left"/>
    </xf>
    <xf numFmtId="0" fontId="2" fillId="0" borderId="0" xfId="0" applyFont="1" applyAlignment="1">
      <alignment horizontal="left"/>
    </xf>
    <xf numFmtId="10" fontId="0" fillId="0" borderId="0" xfId="2" applyNumberFormat="1" applyFont="1" applyBorder="1" applyProtection="1"/>
    <xf numFmtId="164" fontId="2" fillId="0" borderId="0" xfId="1" applyNumberFormat="1" applyFont="1" applyBorder="1" applyProtection="1"/>
    <xf numFmtId="164" fontId="0" fillId="0" borderId="9" xfId="1" applyNumberFormat="1" applyFont="1" applyBorder="1" applyProtection="1"/>
    <xf numFmtId="164" fontId="4" fillId="0" borderId="0" xfId="1" applyNumberFormat="1" applyFont="1" applyBorder="1" applyProtection="1"/>
    <xf numFmtId="164" fontId="0" fillId="0" borderId="0" xfId="1" applyNumberFormat="1" applyFont="1" applyBorder="1" applyProtection="1"/>
    <xf numFmtId="164" fontId="2" fillId="2" borderId="23" xfId="1" applyNumberFormat="1" applyFont="1" applyFill="1" applyBorder="1" applyAlignment="1" applyProtection="1"/>
    <xf numFmtId="164" fontId="2" fillId="2" borderId="23" xfId="0" applyNumberFormat="1" applyFont="1" applyFill="1" applyBorder="1"/>
    <xf numFmtId="164" fontId="2" fillId="2" borderId="27" xfId="1" applyNumberFormat="1" applyFont="1" applyFill="1" applyBorder="1" applyAlignment="1" applyProtection="1"/>
    <xf numFmtId="164" fontId="2" fillId="2" borderId="27" xfId="0" applyNumberFormat="1" applyFont="1" applyFill="1" applyBorder="1"/>
    <xf numFmtId="10" fontId="2" fillId="0" borderId="0" xfId="2" applyNumberFormat="1" applyFont="1" applyBorder="1" applyProtection="1"/>
    <xf numFmtId="0" fontId="0" fillId="0" borderId="9" xfId="0" applyBorder="1"/>
    <xf numFmtId="164" fontId="8" fillId="2" borderId="21" xfId="1" applyNumberFormat="1" applyFont="1" applyFill="1" applyBorder="1" applyProtection="1"/>
    <xf numFmtId="164" fontId="2" fillId="2" borderId="20" xfId="1" applyNumberFormat="1" applyFont="1" applyFill="1" applyBorder="1" applyAlignment="1" applyProtection="1"/>
    <xf numFmtId="0" fontId="5" fillId="4" borderId="10" xfId="0" applyFont="1" applyFill="1" applyBorder="1"/>
    <xf numFmtId="0" fontId="2" fillId="4" borderId="18" xfId="0" applyFont="1" applyFill="1" applyBorder="1" applyAlignment="1">
      <alignment horizontal="center" wrapText="1"/>
    </xf>
    <xf numFmtId="0" fontId="0" fillId="2" borderId="7" xfId="0" applyFill="1" applyBorder="1"/>
    <xf numFmtId="0" fontId="0" fillId="4" borderId="12" xfId="0" applyFill="1" applyBorder="1"/>
    <xf numFmtId="0" fontId="2" fillId="4" borderId="5" xfId="0" applyFont="1" applyFill="1" applyBorder="1"/>
    <xf numFmtId="0" fontId="4" fillId="4" borderId="14" xfId="0" applyFont="1" applyFill="1" applyBorder="1"/>
    <xf numFmtId="0" fontId="2" fillId="4" borderId="15" xfId="0" applyFont="1" applyFill="1" applyBorder="1"/>
    <xf numFmtId="0" fontId="2" fillId="4" borderId="64" xfId="0" applyFont="1" applyFill="1" applyBorder="1"/>
    <xf numFmtId="0" fontId="12" fillId="2" borderId="0" xfId="0" applyFont="1" applyFill="1"/>
    <xf numFmtId="0" fontId="2" fillId="2" borderId="0" xfId="0" applyFont="1" applyFill="1"/>
    <xf numFmtId="0" fontId="2" fillId="2" borderId="7" xfId="0" applyFont="1" applyFill="1" applyBorder="1"/>
    <xf numFmtId="0" fontId="2" fillId="3" borderId="66" xfId="0" applyFont="1" applyFill="1" applyBorder="1" applyProtection="1">
      <protection locked="0"/>
    </xf>
    <xf numFmtId="0" fontId="3" fillId="2" borderId="0" xfId="0" applyFont="1" applyFill="1" applyAlignment="1">
      <alignment horizontal="right"/>
    </xf>
    <xf numFmtId="0" fontId="3" fillId="2" borderId="1" xfId="0" applyFont="1" applyFill="1" applyBorder="1"/>
    <xf numFmtId="0" fontId="3" fillId="2" borderId="2" xfId="0" applyFont="1" applyFill="1" applyBorder="1"/>
    <xf numFmtId="0" fontId="0" fillId="2" borderId="2" xfId="0" applyFill="1" applyBorder="1"/>
    <xf numFmtId="0" fontId="2" fillId="2" borderId="2" xfId="0" applyFont="1" applyFill="1" applyBorder="1" applyAlignment="1">
      <alignment horizontal="center"/>
    </xf>
    <xf numFmtId="0" fontId="2" fillId="2" borderId="3" xfId="0" applyFont="1" applyFill="1" applyBorder="1" applyAlignment="1">
      <alignment horizontal="center"/>
    </xf>
    <xf numFmtId="0" fontId="0" fillId="2" borderId="4" xfId="0" applyFill="1" applyBorder="1"/>
    <xf numFmtId="0" fontId="0" fillId="2" borderId="5" xfId="0" applyFill="1" applyBorder="1"/>
    <xf numFmtId="0" fontId="2" fillId="2" borderId="4" xfId="0" applyFont="1" applyFill="1" applyBorder="1"/>
    <xf numFmtId="164" fontId="2" fillId="2" borderId="0" xfId="1" applyNumberFormat="1" applyFont="1" applyFill="1" applyBorder="1" applyProtection="1"/>
    <xf numFmtId="164" fontId="2" fillId="2" borderId="5" xfId="1" applyNumberFormat="1" applyFont="1" applyFill="1" applyBorder="1" applyProtection="1"/>
    <xf numFmtId="10" fontId="2" fillId="2" borderId="0" xfId="2" applyNumberFormat="1" applyFont="1" applyFill="1" applyBorder="1" applyProtection="1"/>
    <xf numFmtId="0" fontId="2" fillId="2" borderId="5" xfId="0" applyFont="1" applyFill="1" applyBorder="1"/>
    <xf numFmtId="43" fontId="2" fillId="2" borderId="0" xfId="1" applyFont="1" applyFill="1" applyBorder="1" applyProtection="1"/>
    <xf numFmtId="164" fontId="0" fillId="2" borderId="0" xfId="1" applyNumberFormat="1" applyFont="1" applyFill="1" applyBorder="1" applyProtection="1"/>
    <xf numFmtId="0" fontId="5" fillId="2" borderId="6" xfId="0" applyFont="1" applyFill="1" applyBorder="1"/>
    <xf numFmtId="0" fontId="5" fillId="2" borderId="7" xfId="0" applyFont="1" applyFill="1" applyBorder="1"/>
    <xf numFmtId="164" fontId="4" fillId="2" borderId="7" xfId="1" applyNumberFormat="1" applyFont="1" applyFill="1" applyBorder="1" applyAlignment="1" applyProtection="1">
      <alignment horizontal="center"/>
    </xf>
    <xf numFmtId="164" fontId="4" fillId="2" borderId="8" xfId="1" applyNumberFormat="1" applyFont="1" applyFill="1" applyBorder="1" applyAlignment="1" applyProtection="1">
      <alignment horizontal="center"/>
    </xf>
    <xf numFmtId="0" fontId="5" fillId="2" borderId="1" xfId="0" applyFont="1" applyFill="1" applyBorder="1"/>
    <xf numFmtId="0" fontId="5" fillId="2" borderId="2" xfId="0" applyFont="1" applyFill="1" applyBorder="1"/>
    <xf numFmtId="0" fontId="0" fillId="2" borderId="3" xfId="0" applyFill="1" applyBorder="1"/>
    <xf numFmtId="0" fontId="3" fillId="2" borderId="4" xfId="0" applyFont="1" applyFill="1" applyBorder="1"/>
    <xf numFmtId="0" fontId="3" fillId="2" borderId="0" xfId="0" applyFont="1" applyFill="1"/>
    <xf numFmtId="0" fontId="2" fillId="2" borderId="0" xfId="0" applyFont="1" applyFill="1" applyAlignment="1">
      <alignment horizontal="center" wrapText="1"/>
    </xf>
    <xf numFmtId="0" fontId="2" fillId="2" borderId="5" xfId="0" applyFont="1" applyFill="1" applyBorder="1" applyAlignment="1">
      <alignment horizontal="center" wrapText="1"/>
    </xf>
    <xf numFmtId="164" fontId="2" fillId="2" borderId="7" xfId="1" applyNumberFormat="1" applyFont="1" applyFill="1" applyBorder="1" applyAlignment="1" applyProtection="1">
      <alignment horizontal="center"/>
    </xf>
    <xf numFmtId="164" fontId="4" fillId="2" borderId="7" xfId="1" applyNumberFormat="1" applyFont="1" applyFill="1" applyBorder="1" applyAlignment="1" applyProtection="1"/>
    <xf numFmtId="164" fontId="4" fillId="2" borderId="8" xfId="1" applyNumberFormat="1" applyFont="1" applyFill="1" applyBorder="1" applyAlignment="1" applyProtection="1"/>
    <xf numFmtId="0" fontId="2" fillId="2" borderId="1" xfId="0" applyFont="1" applyFill="1" applyBorder="1"/>
    <xf numFmtId="0" fontId="2" fillId="2" borderId="2" xfId="0" applyFont="1" applyFill="1" applyBorder="1"/>
    <xf numFmtId="0" fontId="2" fillId="2" borderId="3" xfId="0" applyFont="1" applyFill="1" applyBorder="1"/>
    <xf numFmtId="0" fontId="2" fillId="2" borderId="0" xfId="0" applyFont="1" applyFill="1" applyAlignment="1">
      <alignment horizontal="center"/>
    </xf>
    <xf numFmtId="0" fontId="2" fillId="2" borderId="0" xfId="0" applyFont="1" applyFill="1" applyAlignment="1">
      <alignment horizontal="right"/>
    </xf>
    <xf numFmtId="0" fontId="5" fillId="2" borderId="4" xfId="0" applyFont="1" applyFill="1" applyBorder="1"/>
    <xf numFmtId="0" fontId="5" fillId="2" borderId="0" xfId="0" applyFont="1" applyFill="1"/>
    <xf numFmtId="164" fontId="4" fillId="2" borderId="5" xfId="1" applyNumberFormat="1" applyFont="1" applyFill="1" applyBorder="1" applyProtection="1"/>
    <xf numFmtId="0" fontId="4" fillId="2" borderId="0" xfId="0" applyFont="1" applyFill="1"/>
    <xf numFmtId="0" fontId="2" fillId="2" borderId="5" xfId="0" applyFont="1" applyFill="1" applyBorder="1" applyAlignment="1">
      <alignment horizontal="center"/>
    </xf>
    <xf numFmtId="0" fontId="4" fillId="2" borderId="7" xfId="0" applyFont="1" applyFill="1" applyBorder="1"/>
    <xf numFmtId="164" fontId="9" fillId="2" borderId="8" xfId="1" applyNumberFormat="1" applyFont="1" applyFill="1" applyBorder="1" applyAlignment="1" applyProtection="1">
      <alignment horizontal="center"/>
    </xf>
    <xf numFmtId="0" fontId="0" fillId="2" borderId="0" xfId="0" applyFill="1" applyAlignment="1">
      <alignment vertical="top" wrapText="1"/>
    </xf>
    <xf numFmtId="0" fontId="2" fillId="2" borderId="0" xfId="0" applyFont="1" applyFill="1" applyAlignment="1">
      <alignment vertical="top" wrapText="1"/>
    </xf>
    <xf numFmtId="164" fontId="2" fillId="2" borderId="57" xfId="1" applyNumberFormat="1" applyFont="1" applyFill="1" applyBorder="1" applyAlignment="1" applyProtection="1"/>
    <xf numFmtId="164" fontId="8" fillId="2" borderId="28" xfId="1" applyNumberFormat="1" applyFont="1" applyFill="1" applyBorder="1" applyProtection="1"/>
    <xf numFmtId="164" fontId="2" fillId="2" borderId="41" xfId="1" applyNumberFormat="1" applyFont="1" applyFill="1" applyBorder="1" applyProtection="1"/>
    <xf numFmtId="164" fontId="2" fillId="2" borderId="0" xfId="1" applyNumberFormat="1" applyFont="1" applyFill="1" applyBorder="1" applyAlignment="1" applyProtection="1">
      <alignment horizontal="right"/>
    </xf>
    <xf numFmtId="164" fontId="2" fillId="0" borderId="0" xfId="1" applyNumberFormat="1" applyFont="1" applyFill="1" applyBorder="1" applyProtection="1"/>
    <xf numFmtId="0" fontId="2" fillId="0" borderId="68" xfId="0" applyFont="1" applyBorder="1"/>
    <xf numFmtId="0" fontId="2" fillId="0" borderId="69" xfId="0" applyFont="1" applyBorder="1"/>
    <xf numFmtId="0" fontId="2" fillId="0" borderId="69" xfId="0" applyFont="1" applyBorder="1" applyAlignment="1">
      <alignment horizontal="center" wrapText="1"/>
    </xf>
    <xf numFmtId="0" fontId="2" fillId="0" borderId="69" xfId="0" applyFont="1" applyBorder="1" applyAlignment="1">
      <alignment horizontal="center"/>
    </xf>
    <xf numFmtId="164" fontId="2" fillId="3" borderId="39" xfId="1" applyNumberFormat="1" applyFont="1" applyFill="1" applyBorder="1" applyAlignment="1" applyProtection="1">
      <protection locked="0"/>
    </xf>
    <xf numFmtId="164" fontId="2" fillId="3" borderId="24" xfId="1" applyNumberFormat="1" applyFont="1" applyFill="1" applyBorder="1" applyAlignment="1" applyProtection="1">
      <protection locked="0"/>
    </xf>
    <xf numFmtId="0" fontId="2" fillId="3" borderId="38" xfId="1" applyNumberFormat="1" applyFont="1" applyFill="1" applyBorder="1" applyAlignment="1" applyProtection="1">
      <alignment horizontal="center"/>
      <protection locked="0"/>
    </xf>
    <xf numFmtId="0" fontId="2" fillId="3" borderId="38" xfId="1" applyNumberFormat="1" applyFont="1" applyFill="1" applyBorder="1" applyAlignment="1" applyProtection="1">
      <protection locked="0"/>
    </xf>
    <xf numFmtId="0" fontId="2" fillId="3" borderId="23" xfId="1" applyNumberFormat="1" applyFont="1" applyFill="1" applyBorder="1" applyAlignment="1" applyProtection="1">
      <alignment horizontal="center"/>
      <protection locked="0"/>
    </xf>
    <xf numFmtId="0" fontId="2" fillId="3" borderId="23" xfId="1" applyNumberFormat="1" applyFont="1" applyFill="1" applyBorder="1" applyAlignment="1" applyProtection="1">
      <protection locked="0"/>
    </xf>
    <xf numFmtId="0" fontId="2" fillId="0" borderId="70" xfId="0" applyFont="1" applyBorder="1"/>
    <xf numFmtId="0" fontId="2" fillId="0" borderId="71" xfId="0" applyFont="1" applyBorder="1"/>
    <xf numFmtId="164" fontId="2" fillId="2" borderId="5" xfId="1" applyNumberFormat="1" applyFont="1" applyFill="1" applyBorder="1" applyAlignment="1" applyProtection="1">
      <alignment horizontal="center"/>
    </xf>
    <xf numFmtId="0" fontId="2" fillId="0" borderId="4" xfId="0" applyFont="1" applyBorder="1"/>
    <xf numFmtId="164" fontId="4" fillId="2" borderId="0" xfId="1" applyNumberFormat="1" applyFont="1" applyFill="1" applyBorder="1" applyProtection="1"/>
    <xf numFmtId="164" fontId="2" fillId="2" borderId="0" xfId="1" applyNumberFormat="1" applyFont="1" applyFill="1" applyBorder="1" applyAlignment="1" applyProtection="1">
      <alignment horizontal="center"/>
    </xf>
    <xf numFmtId="0" fontId="2" fillId="2" borderId="1" xfId="0" applyFont="1" applyFill="1" applyBorder="1" applyAlignment="1">
      <alignment horizontal="center"/>
    </xf>
    <xf numFmtId="164" fontId="2" fillId="2" borderId="4" xfId="1" applyNumberFormat="1" applyFont="1" applyFill="1" applyBorder="1" applyProtection="1"/>
    <xf numFmtId="164" fontId="0" fillId="2" borderId="4" xfId="1" applyNumberFormat="1" applyFont="1" applyFill="1" applyBorder="1" applyProtection="1"/>
    <xf numFmtId="164" fontId="4" fillId="2" borderId="6" xfId="1" applyNumberFormat="1" applyFont="1" applyFill="1" applyBorder="1" applyAlignment="1" applyProtection="1">
      <alignment horizontal="center"/>
    </xf>
    <xf numFmtId="0" fontId="0" fillId="2" borderId="1" xfId="0" applyFill="1" applyBorder="1"/>
    <xf numFmtId="0" fontId="2" fillId="2" borderId="4" xfId="0" applyFont="1" applyFill="1" applyBorder="1" applyAlignment="1">
      <alignment horizontal="center" wrapText="1"/>
    </xf>
    <xf numFmtId="164" fontId="4" fillId="2" borderId="4" xfId="1" applyNumberFormat="1" applyFont="1" applyFill="1" applyBorder="1" applyProtection="1"/>
    <xf numFmtId="164" fontId="2" fillId="2" borderId="4" xfId="1" applyNumberFormat="1" applyFont="1" applyFill="1" applyBorder="1" applyAlignment="1" applyProtection="1">
      <alignment horizontal="center"/>
    </xf>
    <xf numFmtId="0" fontId="5" fillId="4" borderId="10" xfId="0" applyFont="1" applyFill="1" applyBorder="1" applyAlignment="1">
      <alignment horizontal="left"/>
    </xf>
    <xf numFmtId="43" fontId="2" fillId="3" borderId="20" xfId="1" applyFont="1" applyFill="1" applyBorder="1" applyProtection="1">
      <protection locked="0"/>
    </xf>
    <xf numFmtId="0" fontId="2" fillId="3" borderId="20" xfId="0" applyFont="1" applyFill="1" applyBorder="1" applyProtection="1">
      <protection locked="0"/>
    </xf>
    <xf numFmtId="164" fontId="4" fillId="0" borderId="74" xfId="1" applyNumberFormat="1" applyFont="1" applyBorder="1" applyProtection="1"/>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right"/>
    </xf>
    <xf numFmtId="0" fontId="4" fillId="0" borderId="0" xfId="0" applyFont="1" applyAlignment="1">
      <alignment vertical="center"/>
    </xf>
    <xf numFmtId="164" fontId="4" fillId="0" borderId="0" xfId="0" applyNumberFormat="1" applyFont="1" applyAlignment="1">
      <alignment vertical="center"/>
    </xf>
    <xf numFmtId="0" fontId="2" fillId="4" borderId="13" xfId="0" applyFont="1" applyFill="1" applyBorder="1" applyAlignment="1">
      <alignment horizontal="right"/>
    </xf>
    <xf numFmtId="0" fontId="4" fillId="4" borderId="25" xfId="0" applyFont="1" applyFill="1" applyBorder="1"/>
    <xf numFmtId="0" fontId="2" fillId="4" borderId="7" xfId="0" applyFont="1" applyFill="1" applyBorder="1"/>
    <xf numFmtId="0" fontId="2" fillId="4" borderId="18" xfId="0" applyFont="1" applyFill="1" applyBorder="1"/>
    <xf numFmtId="0" fontId="2" fillId="3" borderId="27" xfId="1" applyNumberFormat="1" applyFont="1" applyFill="1" applyBorder="1" applyAlignment="1" applyProtection="1">
      <protection locked="0"/>
    </xf>
    <xf numFmtId="164" fontId="2" fillId="0" borderId="9" xfId="0" applyNumberFormat="1" applyFont="1" applyBorder="1" applyAlignment="1">
      <alignment horizontal="center"/>
    </xf>
    <xf numFmtId="0" fontId="2" fillId="3" borderId="27" xfId="0" applyFont="1" applyFill="1" applyBorder="1" applyAlignment="1" applyProtection="1">
      <alignment horizontal="right"/>
      <protection locked="0"/>
    </xf>
    <xf numFmtId="0" fontId="11" fillId="0" borderId="0" xfId="0" applyFont="1"/>
    <xf numFmtId="0" fontId="11" fillId="0" borderId="12" xfId="0" applyFont="1" applyBorder="1"/>
    <xf numFmtId="0" fontId="0" fillId="0" borderId="0" xfId="0" applyAlignment="1">
      <alignment horizontal="center"/>
    </xf>
    <xf numFmtId="0" fontId="13" fillId="0" borderId="0" xfId="0" applyFont="1"/>
    <xf numFmtId="0" fontId="11" fillId="0" borderId="14" xfId="0" applyFont="1" applyBorder="1"/>
    <xf numFmtId="49" fontId="0" fillId="0" borderId="0" xfId="0" applyNumberFormat="1" applyAlignment="1">
      <alignment horizontal="left" vertical="center"/>
    </xf>
    <xf numFmtId="49" fontId="0" fillId="0" borderId="0" xfId="0" applyNumberFormat="1" applyAlignment="1">
      <alignment horizontal="left" vertical="center" wrapText="1"/>
    </xf>
    <xf numFmtId="49" fontId="0" fillId="0" borderId="0" xfId="0" applyNumberFormat="1" applyAlignment="1">
      <alignment vertical="center"/>
    </xf>
    <xf numFmtId="0" fontId="0" fillId="0" borderId="0" xfId="0" applyAlignment="1">
      <alignment vertical="center"/>
    </xf>
    <xf numFmtId="0" fontId="0" fillId="0" borderId="13" xfId="0" applyBorder="1" applyAlignment="1">
      <alignment horizontal="center"/>
    </xf>
    <xf numFmtId="0" fontId="11" fillId="0" borderId="15" xfId="0" applyFont="1" applyBorder="1"/>
    <xf numFmtId="0" fontId="0" fillId="0" borderId="10" xfId="0" applyBorder="1"/>
    <xf numFmtId="0" fontId="0" fillId="0" borderId="11" xfId="0" applyBorder="1"/>
    <xf numFmtId="0" fontId="0" fillId="0" borderId="12" xfId="0" applyBorder="1"/>
    <xf numFmtId="0" fontId="0" fillId="0" borderId="13" xfId="0" applyBorder="1"/>
    <xf numFmtId="0" fontId="2" fillId="2" borderId="40" xfId="0" applyFont="1" applyFill="1" applyBorder="1"/>
    <xf numFmtId="0" fontId="2" fillId="2" borderId="73" xfId="0" applyFont="1" applyFill="1" applyBorder="1"/>
    <xf numFmtId="0" fontId="2" fillId="2" borderId="60" xfId="0" applyFont="1" applyFill="1" applyBorder="1"/>
    <xf numFmtId="0" fontId="0" fillId="2" borderId="73" xfId="0" applyFill="1" applyBorder="1"/>
    <xf numFmtId="0" fontId="2" fillId="4" borderId="12" xfId="0" applyFont="1" applyFill="1" applyBorder="1" applyAlignment="1">
      <alignment vertical="center"/>
    </xf>
    <xf numFmtId="0" fontId="2" fillId="4" borderId="0" xfId="0" applyFont="1" applyFill="1" applyAlignment="1">
      <alignment vertical="center"/>
    </xf>
    <xf numFmtId="0" fontId="2" fillId="4" borderId="5" xfId="0" applyFont="1" applyFill="1" applyBorder="1" applyAlignment="1">
      <alignment vertical="center"/>
    </xf>
    <xf numFmtId="0" fontId="2" fillId="3" borderId="61" xfId="0" applyFont="1" applyFill="1" applyBorder="1" applyAlignment="1" applyProtection="1">
      <alignment vertical="center"/>
      <protection locked="0"/>
    </xf>
    <xf numFmtId="0" fontId="2" fillId="3" borderId="63" xfId="0" applyFont="1" applyFill="1" applyBorder="1" applyAlignment="1" applyProtection="1">
      <alignment vertical="center"/>
      <protection locked="0"/>
    </xf>
    <xf numFmtId="0" fontId="2" fillId="3" borderId="62" xfId="0" applyFont="1" applyFill="1" applyBorder="1" applyAlignment="1" applyProtection="1">
      <alignment vertical="center"/>
      <protection locked="0"/>
    </xf>
    <xf numFmtId="164" fontId="2" fillId="0" borderId="42" xfId="1" applyNumberFormat="1" applyFont="1" applyBorder="1" applyAlignment="1">
      <alignment vertical="center"/>
    </xf>
    <xf numFmtId="0" fontId="2" fillId="3" borderId="40" xfId="0" applyFont="1" applyFill="1" applyBorder="1" applyAlignment="1" applyProtection="1">
      <alignment vertical="center"/>
      <protection locked="0"/>
    </xf>
    <xf numFmtId="164" fontId="2" fillId="0" borderId="41" xfId="1" applyNumberFormat="1" applyFont="1" applyBorder="1" applyAlignment="1">
      <alignment vertical="center"/>
    </xf>
    <xf numFmtId="0" fontId="2" fillId="4" borderId="2"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4" borderId="2" xfId="0" applyFont="1" applyFill="1" applyBorder="1" applyAlignment="1" applyProtection="1">
      <alignment vertical="center"/>
      <protection locked="0"/>
    </xf>
    <xf numFmtId="0" fontId="2" fillId="4" borderId="7" xfId="0" applyFont="1" applyFill="1" applyBorder="1" applyAlignment="1" applyProtection="1">
      <alignment vertical="center"/>
      <protection locked="0"/>
    </xf>
    <xf numFmtId="0" fontId="2" fillId="4" borderId="2" xfId="0" applyFont="1" applyFill="1" applyBorder="1" applyAlignment="1" applyProtection="1">
      <alignment horizontal="center" vertical="center" wrapText="1"/>
      <protection locked="0"/>
    </xf>
    <xf numFmtId="0" fontId="2" fillId="4" borderId="7" xfId="0" applyFont="1" applyFill="1" applyBorder="1" applyAlignment="1" applyProtection="1">
      <alignment horizontal="center" vertical="center" wrapText="1"/>
      <protection locked="0"/>
    </xf>
    <xf numFmtId="0" fontId="2" fillId="4" borderId="2" xfId="0" applyFont="1" applyFill="1" applyBorder="1" applyAlignment="1" applyProtection="1">
      <alignment vertical="center" wrapText="1"/>
      <protection locked="0"/>
    </xf>
    <xf numFmtId="0" fontId="2" fillId="4" borderId="7" xfId="0" applyFont="1" applyFill="1" applyBorder="1" applyAlignment="1" applyProtection="1">
      <alignment vertical="center" wrapText="1"/>
      <protection locked="0"/>
    </xf>
    <xf numFmtId="0" fontId="2" fillId="4" borderId="2" xfId="0" applyFont="1" applyFill="1" applyBorder="1" applyAlignment="1">
      <alignment horizontal="center"/>
    </xf>
    <xf numFmtId="0" fontId="2" fillId="4" borderId="77" xfId="0" applyFont="1" applyFill="1" applyBorder="1" applyAlignment="1">
      <alignment horizontal="center"/>
    </xf>
    <xf numFmtId="164" fontId="2" fillId="0" borderId="28" xfId="1" applyNumberFormat="1" applyFont="1" applyBorder="1" applyAlignment="1">
      <alignment vertical="center"/>
    </xf>
    <xf numFmtId="0" fontId="2" fillId="4" borderId="9" xfId="0" applyFont="1" applyFill="1" applyBorder="1" applyAlignment="1">
      <alignment wrapText="1"/>
    </xf>
    <xf numFmtId="49" fontId="0" fillId="0" borderId="0" xfId="0" applyNumberFormat="1"/>
    <xf numFmtId="0" fontId="10" fillId="0" borderId="0" xfId="0" applyFont="1"/>
    <xf numFmtId="0" fontId="11" fillId="0" borderId="79" xfId="0" applyFont="1" applyBorder="1" applyAlignment="1">
      <alignment horizontal="right"/>
    </xf>
    <xf numFmtId="0" fontId="0" fillId="0" borderId="0" xfId="0" applyProtection="1">
      <protection locked="0"/>
    </xf>
    <xf numFmtId="164" fontId="0" fillId="0" borderId="79" xfId="1" applyNumberFormat="1" applyFont="1" applyBorder="1"/>
    <xf numFmtId="164" fontId="0" fillId="0" borderId="0" xfId="1" applyNumberFormat="1" applyFont="1" applyBorder="1"/>
    <xf numFmtId="0" fontId="0" fillId="3" borderId="78" xfId="0" applyFill="1" applyBorder="1" applyProtection="1">
      <protection locked="0"/>
    </xf>
    <xf numFmtId="164" fontId="17" fillId="3" borderId="79" xfId="1" applyNumberFormat="1" applyFont="1" applyFill="1" applyBorder="1" applyProtection="1">
      <protection locked="0"/>
    </xf>
    <xf numFmtId="0" fontId="19" fillId="0" borderId="0" xfId="0" applyFont="1"/>
    <xf numFmtId="0" fontId="16" fillId="0" borderId="0" xfId="0" applyFont="1" applyAlignment="1">
      <alignment horizontal="center"/>
    </xf>
    <xf numFmtId="164" fontId="2" fillId="0" borderId="39" xfId="1" applyNumberFormat="1" applyFont="1" applyFill="1" applyBorder="1" applyProtection="1"/>
    <xf numFmtId="0" fontId="0" fillId="3" borderId="78" xfId="0" applyFill="1" applyBorder="1" applyAlignment="1" applyProtection="1">
      <alignment horizontal="center"/>
      <protection locked="0"/>
    </xf>
    <xf numFmtId="0" fontId="2" fillId="3" borderId="27" xfId="1" applyNumberFormat="1" applyFont="1" applyFill="1" applyBorder="1" applyAlignment="1" applyProtection="1">
      <alignment horizontal="center"/>
      <protection locked="0"/>
    </xf>
    <xf numFmtId="0" fontId="0" fillId="3" borderId="15" xfId="0" applyFill="1" applyBorder="1" applyAlignment="1" applyProtection="1">
      <alignment horizontal="center"/>
      <protection locked="0"/>
    </xf>
    <xf numFmtId="0" fontId="0" fillId="3" borderId="16" xfId="0" applyFill="1" applyBorder="1" applyAlignment="1" applyProtection="1">
      <alignment horizontal="center"/>
      <protection locked="0"/>
    </xf>
    <xf numFmtId="0" fontId="14" fillId="0" borderId="9" xfId="0" applyFont="1" applyBorder="1" applyAlignment="1">
      <alignment horizontal="center"/>
    </xf>
    <xf numFmtId="0" fontId="15" fillId="0" borderId="0" xfId="0" applyFont="1" applyAlignment="1">
      <alignment horizontal="center"/>
    </xf>
    <xf numFmtId="0" fontId="0" fillId="3" borderId="7" xfId="0" applyFill="1" applyBorder="1" applyAlignment="1" applyProtection="1">
      <alignment horizontal="center"/>
      <protection locked="0"/>
    </xf>
    <xf numFmtId="14" fontId="0" fillId="3" borderId="15" xfId="0" applyNumberFormat="1" applyFill="1" applyBorder="1" applyAlignment="1" applyProtection="1">
      <alignment horizontal="center"/>
      <protection locked="0"/>
    </xf>
    <xf numFmtId="0" fontId="0" fillId="3" borderId="18" xfId="0" applyFill="1" applyBorder="1" applyAlignment="1" applyProtection="1">
      <alignment horizontal="center"/>
      <protection locked="0"/>
    </xf>
    <xf numFmtId="0" fontId="2" fillId="3" borderId="26" xfId="0" applyFont="1" applyFill="1" applyBorder="1" applyAlignment="1" applyProtection="1">
      <alignment horizontal="left"/>
      <protection locked="0"/>
    </xf>
    <xf numFmtId="0" fontId="2" fillId="3" borderId="27" xfId="0" applyFont="1" applyFill="1" applyBorder="1" applyAlignment="1" applyProtection="1">
      <alignment horizontal="left"/>
      <protection locked="0"/>
    </xf>
    <xf numFmtId="0" fontId="2" fillId="3" borderId="29" xfId="0" applyFont="1" applyFill="1" applyBorder="1" applyAlignment="1" applyProtection="1">
      <alignment horizontal="left"/>
      <protection locked="0"/>
    </xf>
    <xf numFmtId="0" fontId="2" fillId="3" borderId="30" xfId="0" applyFont="1" applyFill="1" applyBorder="1" applyAlignment="1" applyProtection="1">
      <alignment horizontal="left"/>
      <protection locked="0"/>
    </xf>
    <xf numFmtId="0" fontId="2" fillId="3" borderId="31" xfId="0" applyFont="1" applyFill="1" applyBorder="1" applyAlignment="1" applyProtection="1">
      <alignment horizontal="left"/>
      <protection locked="0"/>
    </xf>
    <xf numFmtId="0" fontId="2" fillId="3" borderId="22" xfId="0" applyFont="1" applyFill="1" applyBorder="1" applyAlignment="1" applyProtection="1">
      <alignment horizontal="left"/>
      <protection locked="0"/>
    </xf>
    <xf numFmtId="0" fontId="2" fillId="3" borderId="23" xfId="0" applyFont="1" applyFill="1" applyBorder="1" applyAlignment="1" applyProtection="1">
      <alignment horizontal="left"/>
      <protection locked="0"/>
    </xf>
    <xf numFmtId="0" fontId="2" fillId="4" borderId="0" xfId="0" applyFont="1" applyFill="1" applyAlignment="1">
      <alignment horizontal="center" wrapText="1"/>
    </xf>
    <xf numFmtId="0" fontId="2" fillId="4" borderId="7" xfId="0" applyFont="1" applyFill="1" applyBorder="1" applyAlignment="1">
      <alignment horizontal="center"/>
    </xf>
    <xf numFmtId="0" fontId="2" fillId="3" borderId="32" xfId="0" applyFont="1" applyFill="1" applyBorder="1" applyAlignment="1" applyProtection="1">
      <alignment horizontal="left"/>
      <protection locked="0"/>
    </xf>
    <xf numFmtId="0" fontId="2" fillId="3" borderId="34" xfId="0" applyFont="1" applyFill="1" applyBorder="1" applyAlignment="1" applyProtection="1">
      <alignment horizontal="left"/>
      <protection locked="0"/>
    </xf>
    <xf numFmtId="0" fontId="2" fillId="3" borderId="33" xfId="0" applyFont="1" applyFill="1" applyBorder="1" applyAlignment="1" applyProtection="1">
      <alignment horizontal="left"/>
      <protection locked="0"/>
    </xf>
    <xf numFmtId="0" fontId="2" fillId="3" borderId="37" xfId="0" applyFont="1" applyFill="1" applyBorder="1" applyAlignment="1" applyProtection="1">
      <alignment horizontal="left"/>
      <protection locked="0"/>
    </xf>
    <xf numFmtId="0" fontId="2" fillId="3" borderId="38" xfId="0" applyFont="1" applyFill="1" applyBorder="1" applyAlignment="1" applyProtection="1">
      <alignment horizontal="left"/>
      <protection locked="0"/>
    </xf>
    <xf numFmtId="0" fontId="2" fillId="3" borderId="35" xfId="0" applyFont="1" applyFill="1" applyBorder="1" applyAlignment="1" applyProtection="1">
      <alignment horizontal="left"/>
      <protection locked="0"/>
    </xf>
    <xf numFmtId="0" fontId="2" fillId="3" borderId="36" xfId="0" applyFont="1" applyFill="1" applyBorder="1" applyAlignment="1" applyProtection="1">
      <alignment horizontal="left"/>
      <protection locked="0"/>
    </xf>
    <xf numFmtId="0" fontId="2" fillId="3" borderId="46" xfId="0" applyFont="1" applyFill="1" applyBorder="1" applyAlignment="1" applyProtection="1">
      <alignment horizontal="left"/>
      <protection locked="0"/>
    </xf>
    <xf numFmtId="0" fontId="3" fillId="4" borderId="75" xfId="0" applyFont="1" applyFill="1" applyBorder="1" applyAlignment="1">
      <alignment horizontal="center"/>
    </xf>
    <xf numFmtId="0" fontId="3" fillId="4" borderId="17" xfId="0" applyFont="1" applyFill="1" applyBorder="1" applyAlignment="1">
      <alignment horizontal="center"/>
    </xf>
    <xf numFmtId="0" fontId="3" fillId="4" borderId="76" xfId="0" applyFont="1" applyFill="1" applyBorder="1" applyAlignment="1">
      <alignment horizontal="center"/>
    </xf>
    <xf numFmtId="0" fontId="2" fillId="4" borderId="25" xfId="0" applyFont="1" applyFill="1" applyBorder="1" applyAlignment="1">
      <alignment horizontal="center"/>
    </xf>
    <xf numFmtId="0" fontId="2" fillId="4" borderId="7" xfId="0" applyFont="1" applyFill="1" applyBorder="1" applyAlignment="1">
      <alignment horizontal="center" wrapText="1"/>
    </xf>
    <xf numFmtId="164" fontId="2" fillId="4" borderId="13" xfId="1" applyNumberFormat="1" applyFont="1" applyFill="1" applyBorder="1" applyAlignment="1" applyProtection="1">
      <alignment horizontal="center" wrapText="1"/>
    </xf>
    <xf numFmtId="164" fontId="2" fillId="4" borderId="18" xfId="1" applyNumberFormat="1" applyFont="1" applyFill="1" applyBorder="1" applyAlignment="1" applyProtection="1">
      <alignment horizontal="center"/>
    </xf>
    <xf numFmtId="0" fontId="2" fillId="3" borderId="19" xfId="0" applyFont="1" applyFill="1" applyBorder="1" applyAlignment="1" applyProtection="1">
      <alignment horizontal="left"/>
      <protection locked="0"/>
    </xf>
    <xf numFmtId="0" fontId="2" fillId="3" borderId="20" xfId="0" applyFont="1" applyFill="1" applyBorder="1" applyAlignment="1" applyProtection="1">
      <alignment horizontal="left"/>
      <protection locked="0"/>
    </xf>
    <xf numFmtId="0" fontId="2" fillId="0" borderId="14" xfId="0" applyFont="1" applyBorder="1" applyAlignment="1">
      <alignment horizontal="left"/>
    </xf>
    <xf numFmtId="0" fontId="2" fillId="0" borderId="15" xfId="0" applyFont="1" applyBorder="1" applyAlignment="1">
      <alignment horizontal="left"/>
    </xf>
    <xf numFmtId="164" fontId="2" fillId="0" borderId="15" xfId="0" applyNumberFormat="1" applyFont="1" applyBorder="1" applyAlignment="1">
      <alignment horizontal="center"/>
    </xf>
    <xf numFmtId="0" fontId="2" fillId="4" borderId="13" xfId="0" applyFont="1" applyFill="1" applyBorder="1" applyAlignment="1">
      <alignment horizontal="center" wrapText="1"/>
    </xf>
    <xf numFmtId="0" fontId="2" fillId="4" borderId="18" xfId="0" applyFont="1" applyFill="1" applyBorder="1" applyAlignment="1">
      <alignment horizontal="center" wrapText="1"/>
    </xf>
    <xf numFmtId="164" fontId="2" fillId="4" borderId="7" xfId="0" applyNumberFormat="1" applyFont="1" applyFill="1" applyBorder="1" applyAlignment="1">
      <alignment horizontal="center"/>
    </xf>
    <xf numFmtId="0" fontId="0" fillId="2" borderId="15" xfId="0" applyFill="1" applyBorder="1" applyAlignment="1">
      <alignment horizontal="center"/>
    </xf>
    <xf numFmtId="0" fontId="2" fillId="2" borderId="14" xfId="0" applyFont="1" applyFill="1" applyBorder="1" applyAlignment="1">
      <alignment horizontal="left"/>
    </xf>
    <xf numFmtId="0" fontId="2" fillId="2" borderId="15" xfId="0" applyFont="1" applyFill="1" applyBorder="1" applyAlignment="1">
      <alignment horizontal="left"/>
    </xf>
    <xf numFmtId="0" fontId="2" fillId="4" borderId="12" xfId="0" applyFont="1" applyFill="1" applyBorder="1" applyAlignment="1">
      <alignment horizontal="center"/>
    </xf>
    <xf numFmtId="0" fontId="2" fillId="4" borderId="0" xfId="0" applyFont="1" applyFill="1" applyAlignment="1">
      <alignment horizontal="center"/>
    </xf>
    <xf numFmtId="164" fontId="2" fillId="4" borderId="0" xfId="0" applyNumberFormat="1" applyFont="1" applyFill="1" applyAlignment="1">
      <alignment horizontal="center" wrapText="1"/>
    </xf>
    <xf numFmtId="164" fontId="2" fillId="4" borderId="7" xfId="0" applyNumberFormat="1" applyFont="1" applyFill="1" applyBorder="1" applyAlignment="1">
      <alignment horizontal="center" wrapText="1"/>
    </xf>
    <xf numFmtId="0" fontId="2" fillId="3" borderId="49" xfId="2" applyNumberFormat="1" applyFont="1" applyFill="1" applyBorder="1" applyAlignment="1" applyProtection="1">
      <alignment horizontal="center"/>
      <protection locked="0"/>
    </xf>
    <xf numFmtId="0" fontId="2" fillId="3" borderId="46" xfId="2" applyNumberFormat="1" applyFont="1" applyFill="1" applyBorder="1" applyAlignment="1" applyProtection="1">
      <alignment horizontal="center"/>
      <protection locked="0"/>
    </xf>
    <xf numFmtId="0" fontId="2" fillId="3" borderId="52" xfId="2" applyNumberFormat="1" applyFont="1" applyFill="1" applyBorder="1" applyAlignment="1" applyProtection="1">
      <alignment horizontal="center"/>
      <protection locked="0"/>
    </xf>
    <xf numFmtId="0" fontId="2" fillId="3" borderId="48" xfId="2" applyNumberFormat="1" applyFont="1" applyFill="1" applyBorder="1" applyAlignment="1" applyProtection="1">
      <alignment horizontal="center"/>
      <protection locked="0"/>
    </xf>
    <xf numFmtId="0" fontId="2" fillId="3" borderId="50" xfId="2" applyNumberFormat="1" applyFont="1" applyFill="1" applyBorder="1" applyAlignment="1" applyProtection="1">
      <alignment horizontal="center"/>
      <protection locked="0"/>
    </xf>
    <xf numFmtId="0" fontId="2" fillId="3" borderId="31" xfId="2" applyNumberFormat="1" applyFont="1" applyFill="1" applyBorder="1" applyAlignment="1" applyProtection="1">
      <alignment horizontal="center"/>
      <protection locked="0"/>
    </xf>
    <xf numFmtId="0" fontId="2" fillId="3" borderId="51" xfId="2" applyNumberFormat="1" applyFont="1" applyFill="1" applyBorder="1" applyAlignment="1" applyProtection="1">
      <alignment horizontal="center"/>
      <protection locked="0"/>
    </xf>
    <xf numFmtId="0" fontId="2" fillId="3" borderId="34" xfId="2" applyNumberFormat="1" applyFont="1" applyFill="1" applyBorder="1" applyAlignment="1" applyProtection="1">
      <alignment horizontal="center"/>
      <protection locked="0"/>
    </xf>
    <xf numFmtId="0" fontId="2" fillId="3" borderId="65" xfId="0" applyFont="1" applyFill="1" applyBorder="1" applyAlignment="1" applyProtection="1">
      <alignment horizontal="center"/>
      <protection locked="0"/>
    </xf>
    <xf numFmtId="0" fontId="2" fillId="3" borderId="66" xfId="0" applyFont="1" applyFill="1" applyBorder="1" applyAlignment="1" applyProtection="1">
      <alignment horizontal="center"/>
      <protection locked="0"/>
    </xf>
    <xf numFmtId="0" fontId="2" fillId="3" borderId="67" xfId="0" applyFont="1" applyFill="1" applyBorder="1" applyAlignment="1" applyProtection="1">
      <alignment horizontal="center"/>
      <protection locked="0"/>
    </xf>
    <xf numFmtId="0" fontId="2" fillId="3" borderId="22" xfId="0" applyFont="1" applyFill="1" applyBorder="1" applyAlignment="1" applyProtection="1">
      <alignment horizontal="center"/>
      <protection locked="0"/>
    </xf>
    <xf numFmtId="0" fontId="2" fillId="3" borderId="23" xfId="0" applyFont="1" applyFill="1" applyBorder="1" applyAlignment="1" applyProtection="1">
      <alignment horizontal="center"/>
      <protection locked="0"/>
    </xf>
    <xf numFmtId="0" fontId="2" fillId="3" borderId="24" xfId="0" applyFont="1" applyFill="1" applyBorder="1" applyAlignment="1" applyProtection="1">
      <alignment horizontal="center"/>
      <protection locked="0"/>
    </xf>
    <xf numFmtId="0" fontId="2" fillId="3" borderId="38" xfId="0" applyFont="1" applyFill="1" applyBorder="1" applyAlignment="1" applyProtection="1">
      <alignment horizontal="center"/>
      <protection locked="0"/>
    </xf>
    <xf numFmtId="0" fontId="2" fillId="3" borderId="39" xfId="0" applyFont="1" applyFill="1" applyBorder="1" applyAlignment="1" applyProtection="1">
      <alignment horizontal="center"/>
      <protection locked="0"/>
    </xf>
    <xf numFmtId="0" fontId="2" fillId="4" borderId="12" xfId="0" applyFont="1" applyFill="1" applyBorder="1" applyAlignment="1">
      <alignment horizontal="center" wrapText="1"/>
    </xf>
    <xf numFmtId="164" fontId="2" fillId="2" borderId="13" xfId="1" applyNumberFormat="1" applyFont="1" applyFill="1" applyBorder="1" applyAlignment="1">
      <alignment horizontal="center"/>
    </xf>
    <xf numFmtId="164" fontId="2" fillId="2" borderId="16" xfId="1" applyNumberFormat="1" applyFont="1" applyFill="1" applyBorder="1" applyAlignment="1">
      <alignment horizontal="center"/>
    </xf>
    <xf numFmtId="0" fontId="8" fillId="4" borderId="25" xfId="0" applyFont="1" applyFill="1" applyBorder="1" applyAlignment="1">
      <alignment horizontal="center"/>
    </xf>
    <xf numFmtId="0" fontId="8" fillId="4" borderId="7" xfId="0" applyFont="1" applyFill="1" applyBorder="1" applyAlignment="1">
      <alignment horizontal="center"/>
    </xf>
    <xf numFmtId="0" fontId="2" fillId="3" borderId="37" xfId="0" applyFont="1" applyFill="1" applyBorder="1" applyAlignment="1" applyProtection="1">
      <alignment horizontal="center"/>
      <protection locked="0"/>
    </xf>
    <xf numFmtId="0" fontId="2" fillId="4" borderId="18" xfId="0" applyFont="1" applyFill="1" applyBorder="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0" fillId="2" borderId="72" xfId="0" applyFill="1" applyBorder="1" applyAlignment="1">
      <alignment horizontal="center"/>
    </xf>
    <xf numFmtId="0" fontId="2" fillId="3" borderId="53" xfId="0" applyFont="1" applyFill="1" applyBorder="1" applyAlignment="1" applyProtection="1">
      <alignment horizontal="center" vertical="center"/>
      <protection locked="0"/>
    </xf>
    <xf numFmtId="0" fontId="2" fillId="3" borderId="40" xfId="0" applyFont="1" applyFill="1" applyBorder="1" applyAlignment="1" applyProtection="1">
      <alignment horizontal="center" vertical="center"/>
      <protection locked="0"/>
    </xf>
    <xf numFmtId="0" fontId="2" fillId="3" borderId="54" xfId="0" applyFont="1" applyFill="1" applyBorder="1" applyAlignment="1" applyProtection="1">
      <alignment horizontal="center" vertical="center"/>
      <protection locked="0"/>
    </xf>
    <xf numFmtId="0" fontId="2" fillId="3" borderId="55" xfId="0" applyFont="1" applyFill="1" applyBorder="1" applyAlignment="1" applyProtection="1">
      <alignment horizontal="center" vertical="center"/>
      <protection locked="0"/>
    </xf>
    <xf numFmtId="0" fontId="2" fillId="3" borderId="60"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58"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2" borderId="60" xfId="0" applyFont="1" applyFill="1" applyBorder="1" applyAlignment="1">
      <alignment horizontal="center" vertical="center"/>
    </xf>
    <xf numFmtId="0" fontId="2" fillId="2" borderId="0" xfId="0" applyFont="1" applyFill="1" applyAlignment="1">
      <alignment horizontal="center" vertical="center"/>
    </xf>
    <xf numFmtId="0" fontId="2" fillId="2" borderId="13"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4" borderId="25" xfId="0" applyFont="1" applyFill="1" applyBorder="1" applyAlignment="1">
      <alignment horizontal="center" wrapText="1"/>
    </xf>
    <xf numFmtId="0" fontId="2" fillId="3" borderId="57"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wrapText="1"/>
      <protection locked="0"/>
    </xf>
    <xf numFmtId="0" fontId="2" fillId="4" borderId="7" xfId="0" applyFont="1" applyFill="1" applyBorder="1" applyAlignment="1" applyProtection="1">
      <alignment horizontal="center" vertical="center" wrapText="1"/>
      <protection locked="0"/>
    </xf>
    <xf numFmtId="0" fontId="0" fillId="3" borderId="41" xfId="0" applyFill="1" applyBorder="1" applyAlignment="1" applyProtection="1">
      <alignment horizontal="center" vertical="center"/>
      <protection locked="0"/>
    </xf>
    <xf numFmtId="0" fontId="0" fillId="3" borderId="56" xfId="0" applyFill="1" applyBorder="1" applyAlignment="1" applyProtection="1">
      <alignment horizontal="center" vertical="center"/>
      <protection locked="0"/>
    </xf>
    <xf numFmtId="0" fontId="2" fillId="4" borderId="9" xfId="0" applyFont="1" applyFill="1" applyBorder="1" applyAlignment="1">
      <alignment horizontal="center" wrapText="1"/>
    </xf>
    <xf numFmtId="0" fontId="2" fillId="4" borderId="11" xfId="0" applyFont="1" applyFill="1" applyBorder="1" applyAlignment="1">
      <alignment horizontal="center" wrapText="1"/>
    </xf>
    <xf numFmtId="0" fontId="2" fillId="3" borderId="47" xfId="0" applyFont="1" applyFill="1" applyBorder="1" applyAlignment="1" applyProtection="1">
      <alignment horizontal="center" vertical="center"/>
      <protection locked="0"/>
    </xf>
    <xf numFmtId="0" fontId="2" fillId="3" borderId="59" xfId="0" applyFont="1" applyFill="1" applyBorder="1" applyAlignment="1" applyProtection="1">
      <alignment horizontal="center" vertical="center"/>
      <protection locked="0"/>
    </xf>
    <xf numFmtId="164" fontId="2" fillId="0" borderId="71" xfId="0" applyNumberFormat="1" applyFont="1" applyBorder="1" applyAlignment="1">
      <alignment horizontal="center"/>
    </xf>
    <xf numFmtId="0" fontId="20" fillId="4" borderId="0" xfId="0" applyFont="1" applyFill="1" applyAlignment="1">
      <alignment horizontal="center" wrapText="1"/>
    </xf>
    <xf numFmtId="0" fontId="20" fillId="4" borderId="7" xfId="0" applyFont="1" applyFill="1" applyBorder="1" applyAlignment="1">
      <alignment horizontal="center" wrapText="1"/>
    </xf>
    <xf numFmtId="0" fontId="2" fillId="2" borderId="0" xfId="0" applyFont="1" applyFill="1" applyAlignment="1">
      <alignment horizontal="left"/>
    </xf>
    <xf numFmtId="0" fontId="2" fillId="2" borderId="4" xfId="0" applyFont="1" applyFill="1" applyBorder="1" applyAlignment="1">
      <alignment horizontal="left"/>
    </xf>
    <xf numFmtId="0" fontId="2" fillId="3" borderId="7" xfId="0" applyFont="1" applyFill="1" applyBorder="1" applyAlignment="1" applyProtection="1">
      <alignment horizontal="center" vertical="top"/>
      <protection locked="0"/>
    </xf>
    <xf numFmtId="0" fontId="2" fillId="3" borderId="7" xfId="0" applyFont="1" applyFill="1" applyBorder="1" applyAlignment="1" applyProtection="1">
      <alignment horizontal="center" vertical="top" wrapText="1"/>
      <protection locked="0"/>
    </xf>
    <xf numFmtId="0" fontId="2" fillId="3" borderId="7" xfId="0" applyFont="1" applyFill="1" applyBorder="1" applyAlignment="1" applyProtection="1">
      <alignment horizontal="center"/>
      <protection locked="0"/>
    </xf>
    <xf numFmtId="0" fontId="12" fillId="2" borderId="0" xfId="0" applyFont="1" applyFill="1" applyAlignment="1">
      <alignment horizontal="left" vertical="top" wrapText="1"/>
    </xf>
    <xf numFmtId="0" fontId="6" fillId="2" borderId="0" xfId="0" applyFont="1" applyFill="1" applyAlignment="1">
      <alignment horizontal="left" vertical="center"/>
    </xf>
    <xf numFmtId="0" fontId="3" fillId="2" borderId="0" xfId="0" applyFont="1" applyFill="1" applyAlignment="1">
      <alignment horizontal="right"/>
    </xf>
    <xf numFmtId="0" fontId="2" fillId="2" borderId="5" xfId="0" applyFont="1" applyFill="1" applyBorder="1" applyAlignment="1">
      <alignment horizontal="center" wrapText="1"/>
    </xf>
    <xf numFmtId="0" fontId="2" fillId="2" borderId="0" xfId="0" applyFont="1" applyFill="1" applyAlignment="1">
      <alignment horizontal="center" wrapText="1"/>
    </xf>
    <xf numFmtId="164" fontId="2" fillId="3" borderId="49" xfId="0" applyNumberFormat="1" applyFont="1" applyFill="1" applyBorder="1" applyAlignment="1" applyProtection="1">
      <alignment horizontal="left"/>
      <protection locked="0"/>
    </xf>
    <xf numFmtId="164" fontId="2" fillId="3" borderId="36" xfId="0" applyNumberFormat="1" applyFont="1" applyFill="1" applyBorder="1" applyAlignment="1" applyProtection="1">
      <alignment horizontal="left"/>
      <protection locked="0"/>
    </xf>
    <xf numFmtId="164" fontId="2" fillId="3" borderId="46" xfId="0" applyNumberFormat="1" applyFont="1" applyFill="1" applyBorder="1" applyAlignment="1" applyProtection="1">
      <alignment horizontal="left"/>
      <protection locked="0"/>
    </xf>
    <xf numFmtId="164" fontId="2" fillId="3" borderId="50" xfId="0" applyNumberFormat="1" applyFont="1" applyFill="1" applyBorder="1" applyAlignment="1" applyProtection="1">
      <alignment horizontal="left"/>
      <protection locked="0"/>
    </xf>
    <xf numFmtId="164" fontId="2" fillId="3" borderId="30" xfId="0" applyNumberFormat="1" applyFont="1" applyFill="1" applyBorder="1" applyAlignment="1" applyProtection="1">
      <alignment horizontal="left"/>
      <protection locked="0"/>
    </xf>
    <xf numFmtId="164" fontId="2" fillId="3" borderId="31" xfId="0" applyNumberFormat="1" applyFont="1" applyFill="1" applyBorder="1" applyAlignment="1" applyProtection="1">
      <alignment horizontal="left"/>
      <protection locked="0"/>
    </xf>
    <xf numFmtId="164" fontId="2" fillId="3" borderId="51" xfId="0" applyNumberFormat="1" applyFont="1" applyFill="1" applyBorder="1" applyAlignment="1" applyProtection="1">
      <alignment horizontal="left"/>
      <protection locked="0"/>
    </xf>
    <xf numFmtId="164" fontId="2" fillId="3" borderId="33" xfId="0" applyNumberFormat="1" applyFont="1" applyFill="1" applyBorder="1" applyAlignment="1" applyProtection="1">
      <alignment horizontal="left"/>
      <protection locked="0"/>
    </xf>
    <xf numFmtId="164" fontId="2" fillId="3" borderId="34" xfId="0" applyNumberFormat="1" applyFont="1" applyFill="1" applyBorder="1" applyAlignment="1" applyProtection="1">
      <alignment horizontal="left"/>
      <protection locked="0"/>
    </xf>
  </cellXfs>
  <cellStyles count="3">
    <cellStyle name="Comma" xfId="1" builtinId="3"/>
    <cellStyle name="Normal" xfId="0" builtinId="0"/>
    <cellStyle name="Percent" xfId="2" builtinId="5"/>
  </cellStyles>
  <dxfs count="1">
    <dxf>
      <fill>
        <patternFill patternType="solid">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560022</xdr:colOff>
      <xdr:row>3</xdr:row>
      <xdr:rowOff>39741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0" y="0"/>
          <a:ext cx="1779222" cy="6112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560022</xdr:colOff>
      <xdr:row>3</xdr:row>
      <xdr:rowOff>39741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0" y="0"/>
          <a:ext cx="1874472" cy="611241"/>
        </a:xfrm>
        <a:prstGeom prst="rect">
          <a:avLst/>
        </a:prstGeom>
      </xdr:spPr>
    </xdr:pic>
    <xdr:clientData/>
  </xdr:twoCellAnchor>
  <xdr:twoCellAnchor editAs="oneCell">
    <xdr:from>
      <xdr:col>1</xdr:col>
      <xdr:colOff>0</xdr:colOff>
      <xdr:row>56</xdr:row>
      <xdr:rowOff>0</xdr:rowOff>
    </xdr:from>
    <xdr:to>
      <xdr:col>3</xdr:col>
      <xdr:colOff>560022</xdr:colOff>
      <xdr:row>59</xdr:row>
      <xdr:rowOff>39741</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0" y="11106150"/>
          <a:ext cx="1779222" cy="6112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64"/>
  <sheetViews>
    <sheetView showGridLines="0" tabSelected="1" workbookViewId="0">
      <selection sqref="A1:N3"/>
    </sheetView>
  </sheetViews>
  <sheetFormatPr defaultRowHeight="15" x14ac:dyDescent="0.25"/>
  <cols>
    <col min="1" max="1" width="1.7109375" customWidth="1"/>
  </cols>
  <sheetData>
    <row r="1" spans="1:17" ht="15" customHeight="1" x14ac:dyDescent="0.25">
      <c r="A1" s="273" t="s">
        <v>193</v>
      </c>
      <c r="B1" s="273"/>
      <c r="C1" s="273"/>
      <c r="D1" s="273"/>
      <c r="E1" s="273"/>
      <c r="F1" s="273"/>
      <c r="G1" s="273"/>
      <c r="H1" s="273"/>
      <c r="I1" s="273"/>
      <c r="J1" s="273"/>
      <c r="K1" s="273"/>
      <c r="L1" s="273"/>
      <c r="M1" s="273"/>
      <c r="N1" s="273"/>
    </row>
    <row r="2" spans="1:17" ht="15" customHeight="1" x14ac:dyDescent="0.25">
      <c r="A2" s="273"/>
      <c r="B2" s="273"/>
      <c r="C2" s="273"/>
      <c r="D2" s="273"/>
      <c r="E2" s="273"/>
      <c r="F2" s="273"/>
      <c r="G2" s="273"/>
      <c r="H2" s="273"/>
      <c r="I2" s="273"/>
      <c r="J2" s="273"/>
      <c r="K2" s="273"/>
      <c r="L2" s="273"/>
      <c r="M2" s="273"/>
      <c r="N2" s="273"/>
    </row>
    <row r="3" spans="1:17" ht="15" customHeight="1" x14ac:dyDescent="0.25">
      <c r="A3" s="273"/>
      <c r="B3" s="273"/>
      <c r="C3" s="273"/>
      <c r="D3" s="273"/>
      <c r="E3" s="273"/>
      <c r="F3" s="273"/>
      <c r="G3" s="273"/>
      <c r="H3" s="273"/>
      <c r="I3" s="273"/>
      <c r="J3" s="273"/>
      <c r="K3" s="273"/>
      <c r="L3" s="273"/>
      <c r="M3" s="273"/>
      <c r="N3" s="273"/>
    </row>
    <row r="4" spans="1:17" ht="15.75" thickBot="1" x14ac:dyDescent="0.3"/>
    <row r="5" spans="1:17" ht="15.75" x14ac:dyDescent="0.25">
      <c r="B5" s="228"/>
      <c r="C5" s="272" t="s">
        <v>222</v>
      </c>
      <c r="D5" s="272"/>
      <c r="E5" s="272"/>
      <c r="F5" s="272"/>
      <c r="G5" s="272"/>
      <c r="H5" s="272"/>
      <c r="I5" s="272"/>
      <c r="J5" s="272"/>
      <c r="K5" s="272"/>
      <c r="L5" s="272"/>
      <c r="M5" s="272"/>
      <c r="N5" s="229"/>
    </row>
    <row r="6" spans="1:17" x14ac:dyDescent="0.25">
      <c r="B6" s="230"/>
      <c r="N6" s="231"/>
    </row>
    <row r="7" spans="1:17" x14ac:dyDescent="0.25">
      <c r="B7" s="218" t="s">
        <v>102</v>
      </c>
      <c r="C7" s="274"/>
      <c r="D7" s="274"/>
      <c r="E7" s="274"/>
      <c r="F7" s="274"/>
      <c r="G7" s="274"/>
      <c r="I7" s="217" t="s">
        <v>197</v>
      </c>
      <c r="K7" s="274"/>
      <c r="L7" s="274"/>
      <c r="M7" s="274"/>
      <c r="N7" s="276"/>
    </row>
    <row r="8" spans="1:17" x14ac:dyDescent="0.25">
      <c r="B8" s="218"/>
      <c r="C8" s="219"/>
      <c r="D8" s="219"/>
      <c r="E8" s="219"/>
      <c r="F8" s="219"/>
      <c r="G8" s="219"/>
      <c r="L8" s="217"/>
      <c r="N8" s="226"/>
    </row>
    <row r="9" spans="1:17" ht="15.75" thickBot="1" x14ac:dyDescent="0.3">
      <c r="B9" s="221" t="s">
        <v>101</v>
      </c>
      <c r="C9" s="227"/>
      <c r="D9" s="67"/>
      <c r="E9" s="275"/>
      <c r="F9" s="275"/>
      <c r="G9" s="275"/>
      <c r="H9" s="67"/>
      <c r="I9" s="227" t="s">
        <v>198</v>
      </c>
      <c r="J9" s="67"/>
      <c r="K9" s="270"/>
      <c r="L9" s="270"/>
      <c r="M9" s="270"/>
      <c r="N9" s="271"/>
    </row>
    <row r="10" spans="1:17" x14ac:dyDescent="0.25">
      <c r="L10" s="217"/>
      <c r="N10" s="219"/>
    </row>
    <row r="11" spans="1:17" x14ac:dyDescent="0.25">
      <c r="L11" s="217"/>
    </row>
    <row r="12" spans="1:17" ht="15.75" x14ac:dyDescent="0.25">
      <c r="B12" s="220" t="s">
        <v>104</v>
      </c>
    </row>
    <row r="13" spans="1:17" ht="8.1" customHeight="1" x14ac:dyDescent="0.25"/>
    <row r="14" spans="1:17" x14ac:dyDescent="0.25">
      <c r="B14" s="217" t="s">
        <v>149</v>
      </c>
    </row>
    <row r="15" spans="1:17" ht="15" customHeight="1" x14ac:dyDescent="0.25">
      <c r="C15" s="224" t="s">
        <v>223</v>
      </c>
      <c r="D15" s="224"/>
      <c r="E15" s="224"/>
      <c r="F15" s="224"/>
      <c r="G15" s="224"/>
      <c r="H15" s="224"/>
      <c r="I15" s="224"/>
      <c r="J15" s="224"/>
      <c r="K15" s="224"/>
      <c r="L15" s="224"/>
      <c r="M15" s="224"/>
      <c r="N15" s="224"/>
      <c r="O15" s="224"/>
      <c r="P15" s="224"/>
      <c r="Q15" s="224"/>
    </row>
    <row r="16" spans="1:17" x14ac:dyDescent="0.25">
      <c r="C16" s="222" t="s">
        <v>224</v>
      </c>
      <c r="D16" s="223"/>
      <c r="E16" s="223"/>
      <c r="F16" s="223"/>
      <c r="G16" s="223"/>
      <c r="H16" s="223"/>
      <c r="I16" s="223"/>
      <c r="J16" s="223"/>
      <c r="K16" s="223"/>
      <c r="L16" s="223"/>
      <c r="M16" s="223"/>
      <c r="N16" s="223"/>
      <c r="O16" s="223"/>
      <c r="P16" s="223"/>
      <c r="Q16" s="223"/>
    </row>
    <row r="17" spans="2:17" x14ac:dyDescent="0.25">
      <c r="C17" s="224" t="s">
        <v>146</v>
      </c>
    </row>
    <row r="18" spans="2:17" x14ac:dyDescent="0.25">
      <c r="C18" s="224" t="s">
        <v>145</v>
      </c>
    </row>
    <row r="19" spans="2:17" x14ac:dyDescent="0.25">
      <c r="C19" s="224" t="s">
        <v>144</v>
      </c>
    </row>
    <row r="20" spans="2:17" ht="8.1" customHeight="1" x14ac:dyDescent="0.25"/>
    <row r="21" spans="2:17" x14ac:dyDescent="0.25">
      <c r="B21" s="217" t="s">
        <v>150</v>
      </c>
    </row>
    <row r="22" spans="2:17" x14ac:dyDescent="0.25">
      <c r="B22" s="217"/>
      <c r="C22" t="s">
        <v>134</v>
      </c>
    </row>
    <row r="23" spans="2:17" x14ac:dyDescent="0.25">
      <c r="D23" s="224" t="s">
        <v>243</v>
      </c>
    </row>
    <row r="24" spans="2:17" x14ac:dyDescent="0.25">
      <c r="D24" s="224" t="s">
        <v>225</v>
      </c>
    </row>
    <row r="25" spans="2:17" x14ac:dyDescent="0.25">
      <c r="D25" s="224" t="s">
        <v>318</v>
      </c>
      <c r="E25" s="224"/>
      <c r="F25" s="224"/>
      <c r="G25" s="224"/>
      <c r="H25" s="224"/>
      <c r="I25" s="224"/>
      <c r="J25" s="224"/>
      <c r="K25" s="224"/>
      <c r="L25" s="224"/>
      <c r="M25" s="224"/>
      <c r="N25" s="224"/>
      <c r="O25" s="224"/>
      <c r="P25" s="224"/>
      <c r="Q25" s="224"/>
    </row>
    <row r="26" spans="2:17" x14ac:dyDescent="0.25">
      <c r="D26" s="224" t="s">
        <v>319</v>
      </c>
      <c r="E26" s="224"/>
      <c r="F26" s="224"/>
      <c r="G26" s="224"/>
      <c r="H26" s="224"/>
      <c r="I26" s="224"/>
      <c r="J26" s="224"/>
      <c r="K26" s="224"/>
      <c r="L26" s="224"/>
      <c r="M26" s="224"/>
      <c r="N26" s="224"/>
      <c r="O26" s="224"/>
      <c r="P26" s="224"/>
      <c r="Q26" s="224"/>
    </row>
    <row r="27" spans="2:17" ht="8.1" customHeight="1" x14ac:dyDescent="0.25"/>
    <row r="28" spans="2:17" x14ac:dyDescent="0.25">
      <c r="B28" s="217" t="s">
        <v>151</v>
      </c>
    </row>
    <row r="29" spans="2:17" x14ac:dyDescent="0.25">
      <c r="C29" t="s">
        <v>133</v>
      </c>
    </row>
    <row r="30" spans="2:17" x14ac:dyDescent="0.25">
      <c r="D30" s="224" t="s">
        <v>199</v>
      </c>
    </row>
    <row r="31" spans="2:17" x14ac:dyDescent="0.25">
      <c r="D31" s="224" t="s">
        <v>200</v>
      </c>
    </row>
    <row r="32" spans="2:17" x14ac:dyDescent="0.25">
      <c r="D32" s="224" t="s">
        <v>226</v>
      </c>
    </row>
    <row r="33" spans="2:4" ht="8.1" customHeight="1" x14ac:dyDescent="0.25"/>
    <row r="34" spans="2:4" x14ac:dyDescent="0.25">
      <c r="B34" s="217" t="s">
        <v>152</v>
      </c>
    </row>
    <row r="35" spans="2:4" x14ac:dyDescent="0.25">
      <c r="C35" s="225" t="s">
        <v>135</v>
      </c>
    </row>
    <row r="36" spans="2:4" x14ac:dyDescent="0.25">
      <c r="D36" s="224" t="s">
        <v>136</v>
      </c>
    </row>
    <row r="37" spans="2:4" x14ac:dyDescent="0.25">
      <c r="C37" s="225"/>
      <c r="D37" s="224" t="s">
        <v>137</v>
      </c>
    </row>
    <row r="38" spans="2:4" ht="8.1" customHeight="1" x14ac:dyDescent="0.25">
      <c r="C38" s="225"/>
    </row>
    <row r="39" spans="2:4" x14ac:dyDescent="0.25">
      <c r="B39" s="217" t="s">
        <v>153</v>
      </c>
    </row>
    <row r="40" spans="2:4" x14ac:dyDescent="0.25">
      <c r="C40" s="225" t="s">
        <v>236</v>
      </c>
    </row>
    <row r="41" spans="2:4" x14ac:dyDescent="0.25">
      <c r="D41" s="224" t="s">
        <v>227</v>
      </c>
    </row>
    <row r="42" spans="2:4" x14ac:dyDescent="0.25">
      <c r="D42" s="224" t="s">
        <v>228</v>
      </c>
    </row>
    <row r="43" spans="2:4" ht="8.1" customHeight="1" x14ac:dyDescent="0.25"/>
    <row r="44" spans="2:4" x14ac:dyDescent="0.25">
      <c r="B44" s="217" t="s">
        <v>237</v>
      </c>
    </row>
    <row r="45" spans="2:4" x14ac:dyDescent="0.25">
      <c r="C45" s="225" t="s">
        <v>238</v>
      </c>
    </row>
    <row r="46" spans="2:4" x14ac:dyDescent="0.25">
      <c r="D46" s="224" t="s">
        <v>239</v>
      </c>
    </row>
    <row r="47" spans="2:4" x14ac:dyDescent="0.25">
      <c r="D47" s="224" t="s">
        <v>240</v>
      </c>
    </row>
    <row r="48" spans="2:4" ht="8.1" customHeight="1" x14ac:dyDescent="0.25"/>
    <row r="49" spans="2:4" x14ac:dyDescent="0.25">
      <c r="B49" s="217" t="s">
        <v>241</v>
      </c>
    </row>
    <row r="50" spans="2:4" x14ac:dyDescent="0.25">
      <c r="C50" t="s">
        <v>138</v>
      </c>
    </row>
    <row r="51" spans="2:4" x14ac:dyDescent="0.25">
      <c r="D51" s="257" t="s">
        <v>242</v>
      </c>
    </row>
    <row r="52" spans="2:4" ht="8.1" customHeight="1" x14ac:dyDescent="0.25">
      <c r="D52" s="257"/>
    </row>
    <row r="53" spans="2:4" x14ac:dyDescent="0.25">
      <c r="B53" s="217" t="s">
        <v>315</v>
      </c>
      <c r="D53" s="257"/>
    </row>
    <row r="54" spans="2:4" x14ac:dyDescent="0.25">
      <c r="C54" t="s">
        <v>316</v>
      </c>
      <c r="D54" s="257"/>
    </row>
    <row r="55" spans="2:4" x14ac:dyDescent="0.25">
      <c r="D55" s="257" t="s">
        <v>317</v>
      </c>
    </row>
    <row r="56" spans="2:4" ht="8.1" customHeight="1" x14ac:dyDescent="0.25">
      <c r="D56" s="257"/>
    </row>
    <row r="57" spans="2:4" x14ac:dyDescent="0.25">
      <c r="B57" s="217" t="s">
        <v>313</v>
      </c>
    </row>
    <row r="58" spans="2:4" x14ac:dyDescent="0.25">
      <c r="C58" t="s">
        <v>139</v>
      </c>
    </row>
    <row r="59" spans="2:4" x14ac:dyDescent="0.25">
      <c r="D59" s="225" t="s">
        <v>140</v>
      </c>
    </row>
    <row r="60" spans="2:4" x14ac:dyDescent="0.25">
      <c r="D60" s="225" t="s">
        <v>141</v>
      </c>
    </row>
    <row r="61" spans="2:4" ht="8.1" customHeight="1" x14ac:dyDescent="0.25"/>
    <row r="62" spans="2:4" x14ac:dyDescent="0.25">
      <c r="B62" s="217" t="s">
        <v>314</v>
      </c>
    </row>
    <row r="63" spans="2:4" x14ac:dyDescent="0.25">
      <c r="C63" s="225" t="s">
        <v>142</v>
      </c>
    </row>
    <row r="64" spans="2:4" x14ac:dyDescent="0.25">
      <c r="D64" s="225" t="s">
        <v>143</v>
      </c>
    </row>
  </sheetData>
  <sheetProtection algorithmName="SHA-512" hashValue="GQCz5mhyehv3viFxvexX28cKdS2Sj8Wml7pum5zPHPsn2Rq1J9+5IA+/qXPU9CIQpLM0Gc403fgv+97NxAbQ8A==" saltValue="nLP0pczh33lxGJD2eTGWzg==" spinCount="100000" sheet="1" objects="1" scenarios="1"/>
  <mergeCells count="6">
    <mergeCell ref="K9:N9"/>
    <mergeCell ref="C5:M5"/>
    <mergeCell ref="A1:N3"/>
    <mergeCell ref="C7:G7"/>
    <mergeCell ref="E9:G9"/>
    <mergeCell ref="K7:N7"/>
  </mergeCells>
  <printOptions horizontalCentered="1"/>
  <pageMargins left="0.25" right="0.25" top="0.5" bottom="0.5" header="0.3" footer="0.3"/>
  <pageSetup scale="83" orientation="portrait" horizontalDpi="203" verticalDpi="18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G267"/>
  <sheetViews>
    <sheetView showGridLines="0" zoomScaleNormal="100" workbookViewId="0">
      <pane ySplit="1" topLeftCell="A2" activePane="bottomLeft" state="frozen"/>
      <selection pane="bottomLeft"/>
    </sheetView>
  </sheetViews>
  <sheetFormatPr defaultRowHeight="15" x14ac:dyDescent="0.25"/>
  <cols>
    <col min="1" max="1" width="1.7109375" customWidth="1"/>
    <col min="5" max="5" width="9.140625" customWidth="1"/>
    <col min="7" max="7" width="9.7109375" customWidth="1"/>
    <col min="8" max="8" width="3" customWidth="1"/>
    <col min="10" max="10" width="9.140625" customWidth="1"/>
    <col min="12" max="13" width="9.140625" customWidth="1"/>
    <col min="14" max="14" width="9.7109375" customWidth="1"/>
    <col min="15" max="16" width="3" customWidth="1"/>
    <col min="20" max="20" width="9.42578125" customWidth="1"/>
    <col min="22" max="22" width="9.7109375" customWidth="1"/>
  </cols>
  <sheetData>
    <row r="1" spans="2:14" ht="21" x14ac:dyDescent="0.35">
      <c r="B1" s="44" t="s">
        <v>158</v>
      </c>
    </row>
    <row r="2" spans="2:14" ht="9.75" customHeight="1" thickBot="1" x14ac:dyDescent="0.3"/>
    <row r="3" spans="2:14" ht="15" customHeight="1" thickBot="1" x14ac:dyDescent="0.3">
      <c r="B3" s="294" t="s">
        <v>0</v>
      </c>
      <c r="C3" s="295"/>
      <c r="D3" s="295"/>
      <c r="E3" s="295"/>
      <c r="F3" s="295"/>
      <c r="G3" s="295"/>
      <c r="H3" s="295"/>
      <c r="I3" s="295"/>
      <c r="J3" s="295"/>
      <c r="K3" s="295"/>
      <c r="L3" s="295"/>
      <c r="M3" s="295"/>
      <c r="N3" s="296"/>
    </row>
    <row r="4" spans="2:14" ht="15" customHeight="1" x14ac:dyDescent="0.25">
      <c r="B4" s="75" t="s">
        <v>323</v>
      </c>
      <c r="C4" s="52"/>
      <c r="D4" s="52"/>
      <c r="E4" s="52"/>
      <c r="F4" s="52"/>
      <c r="G4" s="210"/>
      <c r="I4" s="75" t="s">
        <v>324</v>
      </c>
      <c r="J4" s="51"/>
      <c r="K4" s="51"/>
      <c r="L4" s="51"/>
      <c r="M4" s="51"/>
      <c r="N4" s="76"/>
    </row>
    <row r="5" spans="2:14" ht="15" customHeight="1" x14ac:dyDescent="0.25">
      <c r="B5" s="297" t="s">
        <v>38</v>
      </c>
      <c r="C5" s="285"/>
      <c r="D5" s="285"/>
      <c r="E5" s="285"/>
      <c r="F5" s="285"/>
      <c r="G5" s="48" t="s">
        <v>1</v>
      </c>
      <c r="H5" s="49"/>
      <c r="I5" s="297" t="s">
        <v>38</v>
      </c>
      <c r="J5" s="285"/>
      <c r="K5" s="285"/>
      <c r="L5" s="285"/>
      <c r="M5" s="285"/>
      <c r="N5" s="48" t="s">
        <v>1</v>
      </c>
    </row>
    <row r="6" spans="2:14" ht="15" customHeight="1" x14ac:dyDescent="0.25">
      <c r="B6" s="279"/>
      <c r="C6" s="280"/>
      <c r="D6" s="280"/>
      <c r="E6" s="280"/>
      <c r="F6" s="281"/>
      <c r="G6" s="30"/>
      <c r="H6" s="49"/>
      <c r="I6" s="291"/>
      <c r="J6" s="292"/>
      <c r="K6" s="292"/>
      <c r="L6" s="292"/>
      <c r="M6" s="293"/>
      <c r="N6" s="33"/>
    </row>
    <row r="7" spans="2:14" ht="15" customHeight="1" x14ac:dyDescent="0.25">
      <c r="B7" s="279"/>
      <c r="C7" s="280"/>
      <c r="D7" s="280"/>
      <c r="E7" s="280"/>
      <c r="F7" s="281"/>
      <c r="G7" s="30"/>
      <c r="H7" s="49"/>
      <c r="I7" s="279"/>
      <c r="J7" s="280"/>
      <c r="K7" s="280"/>
      <c r="L7" s="280"/>
      <c r="M7" s="281"/>
      <c r="N7" s="14"/>
    </row>
    <row r="8" spans="2:14" ht="15" customHeight="1" x14ac:dyDescent="0.25">
      <c r="B8" s="279"/>
      <c r="C8" s="280"/>
      <c r="D8" s="280"/>
      <c r="E8" s="280"/>
      <c r="F8" s="281"/>
      <c r="G8" s="30"/>
      <c r="H8" s="49"/>
      <c r="I8" s="279"/>
      <c r="J8" s="280"/>
      <c r="K8" s="280"/>
      <c r="L8" s="280"/>
      <c r="M8" s="281"/>
      <c r="N8" s="14"/>
    </row>
    <row r="9" spans="2:14" ht="15" customHeight="1" x14ac:dyDescent="0.25">
      <c r="B9" s="279"/>
      <c r="C9" s="280"/>
      <c r="D9" s="280"/>
      <c r="E9" s="280"/>
      <c r="F9" s="281"/>
      <c r="G9" s="30"/>
      <c r="H9" s="49"/>
      <c r="I9" s="279"/>
      <c r="J9" s="280"/>
      <c r="K9" s="280"/>
      <c r="L9" s="280"/>
      <c r="M9" s="281"/>
      <c r="N9" s="14"/>
    </row>
    <row r="10" spans="2:14" ht="15" customHeight="1" x14ac:dyDescent="0.25">
      <c r="B10" s="279"/>
      <c r="C10" s="280"/>
      <c r="D10" s="280"/>
      <c r="E10" s="280"/>
      <c r="F10" s="281"/>
      <c r="G10" s="30"/>
      <c r="H10" s="49"/>
      <c r="I10" s="279"/>
      <c r="J10" s="280"/>
      <c r="K10" s="280"/>
      <c r="L10" s="280"/>
      <c r="M10" s="281"/>
      <c r="N10" s="14"/>
    </row>
    <row r="11" spans="2:14" x14ac:dyDescent="0.25">
      <c r="B11" s="279"/>
      <c r="C11" s="280"/>
      <c r="D11" s="280"/>
      <c r="E11" s="280"/>
      <c r="F11" s="281"/>
      <c r="G11" s="30"/>
      <c r="H11" s="49"/>
      <c r="I11" s="279"/>
      <c r="J11" s="280"/>
      <c r="K11" s="280"/>
      <c r="L11" s="280"/>
      <c r="M11" s="281"/>
      <c r="N11" s="15"/>
    </row>
    <row r="12" spans="2:14" ht="15" customHeight="1" x14ac:dyDescent="0.25">
      <c r="B12" s="279"/>
      <c r="C12" s="280"/>
      <c r="D12" s="280"/>
      <c r="E12" s="280"/>
      <c r="F12" s="281"/>
      <c r="G12" s="30"/>
      <c r="H12" s="49"/>
      <c r="I12" s="286"/>
      <c r="J12" s="288"/>
      <c r="K12" s="288"/>
      <c r="L12" s="288"/>
      <c r="M12" s="287"/>
      <c r="N12" s="21"/>
    </row>
    <row r="13" spans="2:14" ht="15" customHeight="1" thickBot="1" x14ac:dyDescent="0.3">
      <c r="B13" s="279"/>
      <c r="C13" s="280"/>
      <c r="D13" s="280"/>
      <c r="E13" s="280"/>
      <c r="F13" s="281"/>
      <c r="G13" s="30"/>
      <c r="H13" s="49"/>
      <c r="I13" s="177" t="s">
        <v>32</v>
      </c>
      <c r="J13" s="178"/>
      <c r="K13" s="178"/>
      <c r="L13" s="178"/>
      <c r="M13" s="178"/>
      <c r="N13" s="204" t="str">
        <f>IF(SUM(N6:N12),SUM(N6:N12),"")</f>
        <v/>
      </c>
    </row>
    <row r="14" spans="2:14" ht="15" customHeight="1" thickBot="1" x14ac:dyDescent="0.3">
      <c r="B14" s="279"/>
      <c r="C14" s="280"/>
      <c r="D14" s="280"/>
      <c r="E14" s="280"/>
      <c r="F14" s="281"/>
      <c r="G14" s="30"/>
      <c r="H14" s="49"/>
    </row>
    <row r="15" spans="2:14" ht="15" customHeight="1" x14ac:dyDescent="0.25">
      <c r="B15" s="279"/>
      <c r="C15" s="280"/>
      <c r="D15" s="280"/>
      <c r="E15" s="280"/>
      <c r="F15" s="281"/>
      <c r="G15" s="30"/>
      <c r="H15" s="49"/>
      <c r="I15" s="45" t="s">
        <v>206</v>
      </c>
      <c r="J15" s="63"/>
      <c r="K15" s="63"/>
      <c r="L15" s="63"/>
      <c r="M15" s="63"/>
      <c r="N15" s="47"/>
    </row>
    <row r="16" spans="2:14" ht="15" customHeight="1" x14ac:dyDescent="0.25">
      <c r="B16" s="279"/>
      <c r="C16" s="280"/>
      <c r="D16" s="280"/>
      <c r="E16" s="280"/>
      <c r="F16" s="281"/>
      <c r="G16" s="30"/>
      <c r="H16" s="49"/>
      <c r="I16" s="297" t="s">
        <v>38</v>
      </c>
      <c r="J16" s="285"/>
      <c r="K16" s="285"/>
      <c r="L16" s="285"/>
      <c r="M16" s="285"/>
      <c r="N16" s="48" t="s">
        <v>1</v>
      </c>
    </row>
    <row r="17" spans="2:14" ht="15" customHeight="1" x14ac:dyDescent="0.25">
      <c r="B17" s="279"/>
      <c r="C17" s="280"/>
      <c r="D17" s="280"/>
      <c r="E17" s="280"/>
      <c r="F17" s="281"/>
      <c r="G17" s="30"/>
      <c r="H17" s="49"/>
      <c r="I17" s="289"/>
      <c r="J17" s="290"/>
      <c r="K17" s="290"/>
      <c r="L17" s="290"/>
      <c r="M17" s="290"/>
      <c r="N17" s="33"/>
    </row>
    <row r="18" spans="2:14" ht="15" customHeight="1" x14ac:dyDescent="0.25">
      <c r="B18" s="286"/>
      <c r="C18" s="288"/>
      <c r="D18" s="288"/>
      <c r="E18" s="288"/>
      <c r="F18" s="287"/>
      <c r="G18" s="31"/>
      <c r="H18" s="49"/>
      <c r="I18" s="282"/>
      <c r="J18" s="283"/>
      <c r="K18" s="283"/>
      <c r="L18" s="283"/>
      <c r="M18" s="283"/>
      <c r="N18" s="15"/>
    </row>
    <row r="19" spans="2:14" ht="15" customHeight="1" thickBot="1" x14ac:dyDescent="0.3">
      <c r="B19" s="54" t="s">
        <v>30</v>
      </c>
      <c r="C19" s="55"/>
      <c r="D19" s="55"/>
      <c r="E19" s="55"/>
      <c r="F19" s="55"/>
      <c r="G19" s="57" t="str">
        <f>IF(SUM(G6:G18),SUM(G6:G18),"")</f>
        <v/>
      </c>
      <c r="H19" s="49"/>
      <c r="I19" s="282"/>
      <c r="J19" s="283"/>
      <c r="K19" s="283"/>
      <c r="L19" s="283"/>
      <c r="M19" s="283"/>
      <c r="N19" s="15"/>
    </row>
    <row r="20" spans="2:14" ht="15" customHeight="1" thickBot="1" x14ac:dyDescent="0.3">
      <c r="B20" s="58"/>
      <c r="C20" s="58"/>
      <c r="D20" s="58"/>
      <c r="E20" s="58"/>
      <c r="F20" s="58"/>
      <c r="G20" s="60"/>
      <c r="H20" s="49"/>
      <c r="I20" s="279"/>
      <c r="J20" s="280"/>
      <c r="K20" s="280"/>
      <c r="L20" s="280"/>
      <c r="M20" s="281"/>
      <c r="N20" s="15"/>
    </row>
    <row r="21" spans="2:14" ht="15" customHeight="1" x14ac:dyDescent="0.25">
      <c r="B21" s="45" t="s">
        <v>205</v>
      </c>
      <c r="C21" s="63"/>
      <c r="D21" s="63"/>
      <c r="E21" s="63"/>
      <c r="F21" s="63"/>
      <c r="G21" s="47"/>
      <c r="H21" s="49"/>
      <c r="I21" s="282"/>
      <c r="J21" s="283"/>
      <c r="K21" s="283"/>
      <c r="L21" s="283"/>
      <c r="M21" s="283"/>
      <c r="N21" s="15"/>
    </row>
    <row r="22" spans="2:14" ht="15" customHeight="1" x14ac:dyDescent="0.25">
      <c r="B22" s="297" t="s">
        <v>38</v>
      </c>
      <c r="C22" s="285"/>
      <c r="D22" s="285"/>
      <c r="E22" s="285"/>
      <c r="F22" s="285"/>
      <c r="G22" s="48" t="s">
        <v>1</v>
      </c>
      <c r="H22" s="49"/>
      <c r="I22" s="282"/>
      <c r="J22" s="283"/>
      <c r="K22" s="283"/>
      <c r="L22" s="283"/>
      <c r="M22" s="283"/>
      <c r="N22" s="15"/>
    </row>
    <row r="23" spans="2:14" ht="15" customHeight="1" x14ac:dyDescent="0.25">
      <c r="B23" s="289"/>
      <c r="C23" s="290"/>
      <c r="D23" s="290"/>
      <c r="E23" s="290"/>
      <c r="F23" s="290"/>
      <c r="G23" s="33"/>
      <c r="H23" s="49"/>
      <c r="I23" s="282"/>
      <c r="J23" s="283"/>
      <c r="K23" s="283"/>
      <c r="L23" s="283"/>
      <c r="M23" s="283"/>
      <c r="N23" s="15"/>
    </row>
    <row r="24" spans="2:14" ht="15" customHeight="1" x14ac:dyDescent="0.25">
      <c r="B24" s="282"/>
      <c r="C24" s="283"/>
      <c r="D24" s="283"/>
      <c r="E24" s="283"/>
      <c r="F24" s="283"/>
      <c r="G24" s="15"/>
      <c r="H24" s="49"/>
      <c r="I24" s="282"/>
      <c r="J24" s="283"/>
      <c r="K24" s="283"/>
      <c r="L24" s="283"/>
      <c r="M24" s="283"/>
      <c r="N24" s="15"/>
    </row>
    <row r="25" spans="2:14" ht="15" customHeight="1" x14ac:dyDescent="0.25">
      <c r="B25" s="282"/>
      <c r="C25" s="283"/>
      <c r="D25" s="283"/>
      <c r="E25" s="283"/>
      <c r="F25" s="283"/>
      <c r="G25" s="15"/>
      <c r="H25" s="49"/>
      <c r="I25" s="282"/>
      <c r="J25" s="283"/>
      <c r="K25" s="283"/>
      <c r="L25" s="283"/>
      <c r="M25" s="283"/>
      <c r="N25" s="15"/>
    </row>
    <row r="26" spans="2:14" ht="15" customHeight="1" x14ac:dyDescent="0.25">
      <c r="B26" s="282"/>
      <c r="C26" s="283"/>
      <c r="D26" s="283"/>
      <c r="E26" s="283"/>
      <c r="F26" s="283"/>
      <c r="G26" s="15"/>
      <c r="H26" s="49"/>
      <c r="I26" s="282"/>
      <c r="J26" s="283"/>
      <c r="K26" s="283"/>
      <c r="L26" s="283"/>
      <c r="M26" s="283"/>
      <c r="N26" s="15"/>
    </row>
    <row r="27" spans="2:14" ht="15" customHeight="1" x14ac:dyDescent="0.25">
      <c r="B27" s="282"/>
      <c r="C27" s="283"/>
      <c r="D27" s="283"/>
      <c r="E27" s="283"/>
      <c r="F27" s="283"/>
      <c r="G27" s="15"/>
      <c r="H27" s="49"/>
      <c r="I27" s="282"/>
      <c r="J27" s="283"/>
      <c r="K27" s="283"/>
      <c r="L27" s="283"/>
      <c r="M27" s="283"/>
      <c r="N27" s="15"/>
    </row>
    <row r="28" spans="2:14" ht="15" customHeight="1" x14ac:dyDescent="0.25">
      <c r="B28" s="282"/>
      <c r="C28" s="283"/>
      <c r="D28" s="283"/>
      <c r="E28" s="283"/>
      <c r="F28" s="283"/>
      <c r="G28" s="15"/>
      <c r="H28" s="49"/>
      <c r="I28" s="282"/>
      <c r="J28" s="283"/>
      <c r="K28" s="283"/>
      <c r="L28" s="283"/>
      <c r="M28" s="283"/>
      <c r="N28" s="15"/>
    </row>
    <row r="29" spans="2:14" ht="15" customHeight="1" x14ac:dyDescent="0.25">
      <c r="B29" s="277"/>
      <c r="C29" s="278"/>
      <c r="D29" s="278"/>
      <c r="E29" s="278"/>
      <c r="F29" s="278"/>
      <c r="G29" s="21"/>
      <c r="H29" s="49"/>
      <c r="I29" s="282"/>
      <c r="J29" s="283"/>
      <c r="K29" s="283"/>
      <c r="L29" s="283"/>
      <c r="M29" s="283"/>
      <c r="N29" s="15"/>
    </row>
    <row r="30" spans="2:14" ht="15" customHeight="1" thickBot="1" x14ac:dyDescent="0.3">
      <c r="B30" s="54" t="s">
        <v>33</v>
      </c>
      <c r="C30" s="55"/>
      <c r="D30" s="55"/>
      <c r="E30" s="55"/>
      <c r="F30" s="55"/>
      <c r="G30" s="57" t="str">
        <f>IF(SUM(G23:G29),SUM(G23:G29),"")</f>
        <v/>
      </c>
      <c r="H30" s="49"/>
      <c r="I30" s="282"/>
      <c r="J30" s="283"/>
      <c r="K30" s="283"/>
      <c r="L30" s="283"/>
      <c r="M30" s="283"/>
      <c r="N30" s="15"/>
    </row>
    <row r="31" spans="2:14" ht="15" customHeight="1" thickBot="1" x14ac:dyDescent="0.3">
      <c r="H31" s="49"/>
      <c r="I31" s="277"/>
      <c r="J31" s="278"/>
      <c r="K31" s="278"/>
      <c r="L31" s="278"/>
      <c r="M31" s="278"/>
      <c r="N31" s="21"/>
    </row>
    <row r="32" spans="2:14" ht="15" customHeight="1" thickBot="1" x14ac:dyDescent="0.3">
      <c r="B32" s="45" t="s">
        <v>207</v>
      </c>
      <c r="C32" s="63"/>
      <c r="D32" s="63"/>
      <c r="E32" s="63"/>
      <c r="F32" s="63"/>
      <c r="G32" s="47"/>
      <c r="H32" s="49"/>
      <c r="I32" s="177" t="s">
        <v>34</v>
      </c>
      <c r="J32" s="178"/>
      <c r="K32" s="178"/>
      <c r="L32" s="178"/>
      <c r="M32" s="178"/>
      <c r="N32" s="204" t="str">
        <f>IF(SUM(N17:N31),SUM(N17:N31),"")</f>
        <v/>
      </c>
    </row>
    <row r="33" spans="2:33" ht="15" customHeight="1" thickBot="1" x14ac:dyDescent="0.3">
      <c r="B33" s="297" t="s">
        <v>38</v>
      </c>
      <c r="C33" s="285"/>
      <c r="D33" s="285"/>
      <c r="E33" s="285"/>
      <c r="F33" s="285"/>
      <c r="G33" s="71" t="s">
        <v>1</v>
      </c>
      <c r="H33" s="49"/>
    </row>
    <row r="34" spans="2:33" x14ac:dyDescent="0.25">
      <c r="B34" s="301"/>
      <c r="C34" s="302"/>
      <c r="D34" s="302"/>
      <c r="E34" s="302"/>
      <c r="F34" s="302"/>
      <c r="G34" s="36"/>
      <c r="H34" s="49"/>
      <c r="I34" s="45" t="s">
        <v>208</v>
      </c>
      <c r="J34" s="63"/>
      <c r="K34" s="63"/>
      <c r="L34" s="63"/>
      <c r="M34" s="63"/>
      <c r="N34" s="66"/>
    </row>
    <row r="35" spans="2:33" ht="15" customHeight="1" x14ac:dyDescent="0.25">
      <c r="B35" s="282"/>
      <c r="C35" s="283"/>
      <c r="D35" s="283"/>
      <c r="E35" s="283"/>
      <c r="F35" s="283"/>
      <c r="G35" s="36"/>
      <c r="H35" s="49"/>
      <c r="I35" s="297" t="s">
        <v>38</v>
      </c>
      <c r="J35" s="285"/>
      <c r="K35" s="285"/>
      <c r="L35" s="285"/>
      <c r="M35" s="285"/>
      <c r="N35" s="73" t="s">
        <v>1</v>
      </c>
    </row>
    <row r="36" spans="2:33" ht="15" customHeight="1" x14ac:dyDescent="0.25">
      <c r="B36" s="282"/>
      <c r="C36" s="283"/>
      <c r="D36" s="283"/>
      <c r="E36" s="283"/>
      <c r="F36" s="283"/>
      <c r="G36" s="36"/>
      <c r="H36" s="49"/>
      <c r="I36" s="291"/>
      <c r="J36" s="292"/>
      <c r="K36" s="292"/>
      <c r="L36" s="292"/>
      <c r="M36" s="293"/>
      <c r="N36" s="37"/>
    </row>
    <row r="37" spans="2:33" ht="15" customHeight="1" x14ac:dyDescent="0.25">
      <c r="B37" s="282"/>
      <c r="C37" s="283"/>
      <c r="D37" s="283"/>
      <c r="E37" s="283"/>
      <c r="F37" s="283"/>
      <c r="G37" s="15"/>
      <c r="H37" s="49"/>
      <c r="I37" s="279"/>
      <c r="J37" s="280"/>
      <c r="K37" s="280"/>
      <c r="L37" s="280"/>
      <c r="M37" s="281"/>
      <c r="N37" s="15"/>
    </row>
    <row r="38" spans="2:33" ht="15" customHeight="1" x14ac:dyDescent="0.25">
      <c r="B38" s="277"/>
      <c r="C38" s="278"/>
      <c r="D38" s="278"/>
      <c r="E38" s="278"/>
      <c r="F38" s="278"/>
      <c r="G38" s="21"/>
      <c r="H38" s="49"/>
      <c r="I38" s="279"/>
      <c r="J38" s="280"/>
      <c r="K38" s="280"/>
      <c r="L38" s="280"/>
      <c r="M38" s="281"/>
      <c r="N38" s="15"/>
    </row>
    <row r="39" spans="2:33" ht="15" customHeight="1" thickBot="1" x14ac:dyDescent="0.3">
      <c r="B39" s="54" t="s">
        <v>35</v>
      </c>
      <c r="C39" s="55"/>
      <c r="D39" s="55"/>
      <c r="E39" s="55"/>
      <c r="F39" s="55"/>
      <c r="G39" s="57" t="str">
        <f>IF(SUM(G34:G38),SUM(G34:G38),"")</f>
        <v/>
      </c>
      <c r="H39" s="49"/>
      <c r="I39" s="279"/>
      <c r="J39" s="280"/>
      <c r="K39" s="280"/>
      <c r="L39" s="280"/>
      <c r="M39" s="281"/>
      <c r="N39" s="15"/>
    </row>
    <row r="40" spans="2:33" ht="15" customHeight="1" thickBot="1" x14ac:dyDescent="0.3">
      <c r="B40" s="49"/>
      <c r="C40" s="49"/>
      <c r="D40" s="49"/>
      <c r="E40" s="49"/>
      <c r="F40" s="49"/>
      <c r="G40" s="107"/>
      <c r="H40" s="49"/>
      <c r="I40" s="279"/>
      <c r="J40" s="280"/>
      <c r="K40" s="280"/>
      <c r="L40" s="280"/>
      <c r="M40" s="281"/>
      <c r="N40" s="15"/>
    </row>
    <row r="41" spans="2:33" x14ac:dyDescent="0.25">
      <c r="B41" s="45" t="s">
        <v>325</v>
      </c>
      <c r="C41" s="63"/>
      <c r="D41" s="63"/>
      <c r="E41" s="63"/>
      <c r="F41" s="63"/>
      <c r="G41" s="64"/>
      <c r="H41" s="49"/>
      <c r="I41" s="286"/>
      <c r="J41" s="288"/>
      <c r="K41" s="288"/>
      <c r="L41" s="288"/>
      <c r="M41" s="287"/>
      <c r="N41" s="21"/>
    </row>
    <row r="42" spans="2:33" ht="15" customHeight="1" thickBot="1" x14ac:dyDescent="0.3">
      <c r="B42" s="75"/>
      <c r="C42" s="51"/>
      <c r="D42" s="51"/>
      <c r="E42" s="51"/>
      <c r="F42" s="284" t="s">
        <v>31</v>
      </c>
      <c r="G42" s="76"/>
      <c r="H42" s="49"/>
      <c r="I42" s="177" t="s">
        <v>36</v>
      </c>
      <c r="J42" s="178"/>
      <c r="K42" s="178"/>
      <c r="L42" s="178"/>
      <c r="M42" s="178"/>
      <c r="N42" s="204" t="str">
        <f>IF(SUM(N36:N41),SUM(N36:N41),"")</f>
        <v/>
      </c>
    </row>
    <row r="43" spans="2:33" ht="15" customHeight="1" thickBot="1" x14ac:dyDescent="0.3">
      <c r="B43" s="297" t="s">
        <v>37</v>
      </c>
      <c r="C43" s="285"/>
      <c r="D43" s="285"/>
      <c r="E43" s="53" t="s">
        <v>4</v>
      </c>
      <c r="F43" s="298"/>
      <c r="G43" s="73" t="s">
        <v>1</v>
      </c>
      <c r="H43" s="49"/>
    </row>
    <row r="44" spans="2:33" ht="15" customHeight="1" x14ac:dyDescent="0.25">
      <c r="B44" s="291"/>
      <c r="C44" s="292"/>
      <c r="D44" s="293"/>
      <c r="E44" s="38"/>
      <c r="F44" s="39"/>
      <c r="G44" s="69" t="str">
        <f>IF((E44*F44),(E44*F44),"")</f>
        <v/>
      </c>
      <c r="H44" s="49"/>
      <c r="I44" s="45" t="s">
        <v>210</v>
      </c>
      <c r="J44" s="63"/>
      <c r="K44" s="63"/>
      <c r="L44" s="63"/>
      <c r="M44" s="63"/>
      <c r="N44" s="64"/>
    </row>
    <row r="45" spans="2:33" ht="15" customHeight="1" x14ac:dyDescent="0.25">
      <c r="B45" s="279"/>
      <c r="C45" s="280"/>
      <c r="D45" s="281"/>
      <c r="E45" s="11"/>
      <c r="F45" s="202"/>
      <c r="G45" s="70" t="str">
        <f t="shared" ref="G45:G54" si="0">IF((E45*F45),(E45*F45),"")</f>
        <v/>
      </c>
      <c r="H45" s="49"/>
      <c r="I45" s="75"/>
      <c r="J45" s="51"/>
      <c r="K45" s="78"/>
      <c r="L45" s="78"/>
      <c r="M45" s="284" t="s">
        <v>100</v>
      </c>
      <c r="N45" s="79"/>
    </row>
    <row r="46" spans="2:33" ht="15" customHeight="1" x14ac:dyDescent="0.25">
      <c r="B46" s="279"/>
      <c r="C46" s="280"/>
      <c r="D46" s="281"/>
      <c r="E46" s="11"/>
      <c r="F46" s="202"/>
      <c r="G46" s="70" t="str">
        <f t="shared" si="0"/>
        <v/>
      </c>
      <c r="H46" s="49"/>
      <c r="I46" s="297" t="s">
        <v>40</v>
      </c>
      <c r="J46" s="285"/>
      <c r="K46" s="53" t="s">
        <v>41</v>
      </c>
      <c r="L46" s="53" t="s">
        <v>42</v>
      </c>
      <c r="M46" s="298"/>
      <c r="N46" s="48" t="s">
        <v>1</v>
      </c>
      <c r="AB46" s="49"/>
      <c r="AC46" s="49"/>
      <c r="AD46" s="49"/>
      <c r="AE46" s="49"/>
      <c r="AF46" s="49"/>
      <c r="AG46" s="107"/>
    </row>
    <row r="47" spans="2:33" ht="15" customHeight="1" x14ac:dyDescent="0.25">
      <c r="B47" s="279"/>
      <c r="C47" s="280"/>
      <c r="D47" s="281"/>
      <c r="E47" s="11"/>
      <c r="F47" s="202"/>
      <c r="G47" s="70" t="str">
        <f t="shared" si="0"/>
        <v/>
      </c>
      <c r="H47" s="49"/>
      <c r="I47" s="291"/>
      <c r="J47" s="293"/>
      <c r="K47" s="32"/>
      <c r="L47" s="32"/>
      <c r="M47" s="32"/>
      <c r="N47" s="267" t="str">
        <f>IF((L47*(M47*0.01)*K47),(L47*(M47*0.01)*K47),"")</f>
        <v/>
      </c>
    </row>
    <row r="48" spans="2:33" ht="15" customHeight="1" x14ac:dyDescent="0.25">
      <c r="B48" s="279"/>
      <c r="C48" s="280"/>
      <c r="D48" s="281"/>
      <c r="E48" s="11"/>
      <c r="F48" s="202"/>
      <c r="G48" s="70" t="str">
        <f t="shared" si="0"/>
        <v/>
      </c>
      <c r="H48" s="49"/>
      <c r="I48" s="279"/>
      <c r="J48" s="281"/>
      <c r="K48" s="203"/>
      <c r="L48" s="203"/>
      <c r="M48" s="203"/>
      <c r="N48" s="70" t="str">
        <f t="shared" ref="N48:N52" si="1">IF((L48*(M48*0.01)*K48),(L48*(M48*0.01)*K48),"")</f>
        <v/>
      </c>
    </row>
    <row r="49" spans="2:33" x14ac:dyDescent="0.25">
      <c r="B49" s="279"/>
      <c r="C49" s="280"/>
      <c r="D49" s="281"/>
      <c r="E49" s="11"/>
      <c r="F49" s="202"/>
      <c r="G49" s="70" t="str">
        <f t="shared" si="0"/>
        <v/>
      </c>
      <c r="H49" s="49"/>
      <c r="I49" s="279"/>
      <c r="J49" s="281"/>
      <c r="K49" s="203"/>
      <c r="L49" s="203"/>
      <c r="M49" s="203"/>
      <c r="N49" s="70" t="str">
        <f t="shared" si="1"/>
        <v/>
      </c>
    </row>
    <row r="50" spans="2:33" ht="15" customHeight="1" x14ac:dyDescent="0.25">
      <c r="B50" s="279"/>
      <c r="C50" s="280"/>
      <c r="D50" s="281"/>
      <c r="E50" s="11"/>
      <c r="F50" s="202"/>
      <c r="G50" s="70" t="str">
        <f t="shared" si="0"/>
        <v/>
      </c>
      <c r="H50" s="49"/>
      <c r="I50" s="279"/>
      <c r="J50" s="281"/>
      <c r="K50" s="203"/>
      <c r="L50" s="203"/>
      <c r="M50" s="203"/>
      <c r="N50" s="70" t="str">
        <f t="shared" si="1"/>
        <v/>
      </c>
    </row>
    <row r="51" spans="2:33" ht="15" customHeight="1" x14ac:dyDescent="0.25">
      <c r="B51" s="279"/>
      <c r="C51" s="280"/>
      <c r="D51" s="281"/>
      <c r="E51" s="11"/>
      <c r="F51" s="202"/>
      <c r="G51" s="70" t="str">
        <f t="shared" si="0"/>
        <v/>
      </c>
      <c r="H51" s="49"/>
      <c r="I51" s="279"/>
      <c r="J51" s="281"/>
      <c r="K51" s="203"/>
      <c r="L51" s="203"/>
      <c r="M51" s="203"/>
      <c r="N51" s="70" t="str">
        <f t="shared" si="1"/>
        <v/>
      </c>
    </row>
    <row r="52" spans="2:33" ht="15" customHeight="1" x14ac:dyDescent="0.25">
      <c r="B52" s="279"/>
      <c r="C52" s="280"/>
      <c r="D52" s="281"/>
      <c r="E52" s="11"/>
      <c r="F52" s="202"/>
      <c r="G52" s="70" t="str">
        <f t="shared" si="0"/>
        <v/>
      </c>
      <c r="H52" s="49"/>
      <c r="I52" s="279"/>
      <c r="J52" s="281"/>
      <c r="K52" s="203"/>
      <c r="L52" s="203"/>
      <c r="M52" s="203"/>
      <c r="N52" s="70" t="str">
        <f t="shared" si="1"/>
        <v/>
      </c>
    </row>
    <row r="53" spans="2:33" ht="15" customHeight="1" x14ac:dyDescent="0.25">
      <c r="B53" s="279"/>
      <c r="C53" s="280"/>
      <c r="D53" s="281"/>
      <c r="E53" s="12"/>
      <c r="F53" s="40"/>
      <c r="G53" s="70" t="str">
        <f t="shared" si="0"/>
        <v/>
      </c>
      <c r="H53" s="49"/>
      <c r="I53" s="279"/>
      <c r="J53" s="281"/>
      <c r="K53" s="29"/>
      <c r="L53" s="29"/>
      <c r="M53" s="29"/>
      <c r="N53" s="70" t="str">
        <f>IF((L53*(M53*0.01)*K53),(L53*(M53*0.01)*K53),"")</f>
        <v/>
      </c>
    </row>
    <row r="54" spans="2:33" x14ac:dyDescent="0.25">
      <c r="B54" s="279"/>
      <c r="C54" s="280"/>
      <c r="D54" s="281"/>
      <c r="E54" s="12"/>
      <c r="F54" s="40"/>
      <c r="G54" s="70" t="str">
        <f t="shared" si="0"/>
        <v/>
      </c>
      <c r="H54" s="49"/>
      <c r="I54" s="286"/>
      <c r="J54" s="287"/>
      <c r="K54" s="34"/>
      <c r="L54" s="34"/>
      <c r="M54" s="34"/>
      <c r="N54" s="72" t="str">
        <f t="shared" ref="N54" si="2">IF((L54*(M54*0.01)*K54),(L54*(M54*0.01)*K54),"")</f>
        <v/>
      </c>
    </row>
    <row r="55" spans="2:33" ht="15" customHeight="1" thickBot="1" x14ac:dyDescent="0.3">
      <c r="B55" s="279"/>
      <c r="C55" s="280"/>
      <c r="D55" s="281"/>
      <c r="E55" s="12"/>
      <c r="F55" s="40"/>
      <c r="G55" s="70" t="str">
        <f>IF((E55*F55),(E55*F55),"")</f>
        <v/>
      </c>
      <c r="H55" s="49"/>
      <c r="I55" s="54" t="s">
        <v>43</v>
      </c>
      <c r="J55" s="55"/>
      <c r="K55" s="55"/>
      <c r="L55" s="55"/>
      <c r="M55" s="55"/>
      <c r="N55" s="57" t="str">
        <f>IF(SUM(N47:N54),SUM(N47:N54),"")</f>
        <v/>
      </c>
      <c r="U55" s="49"/>
      <c r="V55" s="49"/>
      <c r="W55" s="206"/>
      <c r="X55" s="49"/>
      <c r="Y55" s="105"/>
      <c r="Z55" s="107"/>
    </row>
    <row r="56" spans="2:33" ht="15" customHeight="1" x14ac:dyDescent="0.25">
      <c r="B56" s="286"/>
      <c r="C56" s="288"/>
      <c r="D56" s="287"/>
      <c r="E56" s="27"/>
      <c r="F56" s="34"/>
      <c r="G56" s="72" t="str">
        <f>IF((E56*F56),(E56*F56),"")</f>
        <v/>
      </c>
      <c r="H56" s="49"/>
      <c r="I56" s="58"/>
      <c r="J56" s="58"/>
      <c r="K56" s="58"/>
      <c r="L56" s="58"/>
      <c r="M56" s="58"/>
      <c r="N56" s="58"/>
    </row>
    <row r="57" spans="2:33" ht="15.75" thickBot="1" x14ac:dyDescent="0.3">
      <c r="B57" s="54" t="s">
        <v>39</v>
      </c>
      <c r="C57" s="55"/>
      <c r="D57" s="55"/>
      <c r="E57" s="55"/>
      <c r="F57" s="55"/>
      <c r="G57" s="57" t="str">
        <f>IF(SUM(G44:G56),SUM(G44:G56),"")</f>
        <v/>
      </c>
      <c r="H57" s="49"/>
      <c r="I57" s="80" t="s">
        <v>49</v>
      </c>
      <c r="J57" s="49"/>
      <c r="K57" s="49"/>
      <c r="L57" s="49"/>
      <c r="M57" s="49"/>
      <c r="N57" s="81">
        <f>SUM(G19,N13,G30,N32,G39,N42,G57,N55)</f>
        <v>0</v>
      </c>
    </row>
    <row r="58" spans="2:33" ht="15.75" thickBot="1" x14ac:dyDescent="0.3">
      <c r="H58" s="49"/>
    </row>
    <row r="59" spans="2:33" ht="15" customHeight="1" thickBot="1" x14ac:dyDescent="0.3">
      <c r="B59" s="294" t="s">
        <v>8</v>
      </c>
      <c r="C59" s="295"/>
      <c r="D59" s="295"/>
      <c r="E59" s="295"/>
      <c r="F59" s="295"/>
      <c r="G59" s="295"/>
      <c r="H59" s="295"/>
      <c r="I59" s="295"/>
      <c r="J59" s="295"/>
      <c r="K59" s="295"/>
      <c r="L59" s="295"/>
      <c r="M59" s="295"/>
      <c r="N59" s="296"/>
    </row>
    <row r="60" spans="2:33" ht="15" customHeight="1" x14ac:dyDescent="0.25">
      <c r="B60" s="75" t="s">
        <v>211</v>
      </c>
      <c r="C60" s="52"/>
      <c r="D60" s="52"/>
      <c r="E60" s="52"/>
      <c r="F60" s="52"/>
      <c r="G60" s="210"/>
      <c r="H60" s="49"/>
      <c r="I60" s="211" t="s">
        <v>326</v>
      </c>
      <c r="J60" s="212"/>
      <c r="K60" s="212"/>
      <c r="L60" s="212"/>
      <c r="M60" s="212"/>
      <c r="N60" s="213"/>
    </row>
    <row r="61" spans="2:33" ht="15" customHeight="1" thickBot="1" x14ac:dyDescent="0.3">
      <c r="B61" s="50"/>
      <c r="C61" s="51"/>
      <c r="D61" s="52"/>
      <c r="E61" s="284" t="s">
        <v>45</v>
      </c>
      <c r="F61" s="284" t="s">
        <v>56</v>
      </c>
      <c r="G61" s="299" t="s">
        <v>57</v>
      </c>
      <c r="H61" s="49"/>
      <c r="I61" s="177" t="s">
        <v>47</v>
      </c>
      <c r="J61" s="178"/>
      <c r="K61" s="179"/>
      <c r="L61" s="180"/>
      <c r="M61" s="179"/>
      <c r="N61" s="204" t="str">
        <f>IF(SUM('Machinery and Equipment'!L156),SUM('Machinery and Equipment'!L156),"")</f>
        <v/>
      </c>
    </row>
    <row r="62" spans="2:33" ht="15" customHeight="1" thickBot="1" x14ac:dyDescent="0.3">
      <c r="B62" s="297" t="s">
        <v>40</v>
      </c>
      <c r="C62" s="285"/>
      <c r="D62" s="53" t="s">
        <v>41</v>
      </c>
      <c r="E62" s="298"/>
      <c r="F62" s="285"/>
      <c r="G62" s="300" t="s">
        <v>1</v>
      </c>
      <c r="H62" s="49"/>
    </row>
    <row r="63" spans="2:33" ht="15" customHeight="1" x14ac:dyDescent="0.25">
      <c r="B63" s="289"/>
      <c r="C63" s="290"/>
      <c r="D63" s="32"/>
      <c r="E63" s="35"/>
      <c r="F63" s="32"/>
      <c r="G63" s="174" t="str">
        <f>IF((D63*E63),(D63*E63),"")</f>
        <v/>
      </c>
      <c r="H63" s="49"/>
      <c r="I63" s="45" t="s">
        <v>214</v>
      </c>
      <c r="J63" s="46"/>
      <c r="K63" s="46"/>
      <c r="L63" s="46"/>
      <c r="M63" s="46"/>
      <c r="N63" s="66"/>
    </row>
    <row r="64" spans="2:33" ht="15" customHeight="1" x14ac:dyDescent="0.25">
      <c r="B64" s="282"/>
      <c r="C64" s="283"/>
      <c r="D64" s="29"/>
      <c r="E64" s="9"/>
      <c r="F64" s="29"/>
      <c r="G64" s="70" t="str">
        <f t="shared" ref="G64:G68" si="3">IF((D64*E64),(D64*E64),"")</f>
        <v/>
      </c>
      <c r="H64" s="49"/>
      <c r="I64" s="297" t="s">
        <v>38</v>
      </c>
      <c r="J64" s="285"/>
      <c r="K64" s="285"/>
      <c r="L64" s="285"/>
      <c r="M64" s="285"/>
      <c r="N64" s="48" t="s">
        <v>1</v>
      </c>
      <c r="AB64" s="49"/>
      <c r="AC64" s="49"/>
      <c r="AD64" s="49"/>
      <c r="AE64" s="49"/>
      <c r="AF64" s="49"/>
      <c r="AG64" s="107"/>
    </row>
    <row r="65" spans="2:26" ht="15" customHeight="1" x14ac:dyDescent="0.25">
      <c r="B65" s="282"/>
      <c r="C65" s="283"/>
      <c r="D65" s="29"/>
      <c r="E65" s="9"/>
      <c r="F65" s="29"/>
      <c r="G65" s="70" t="str">
        <f t="shared" si="3"/>
        <v/>
      </c>
      <c r="H65" s="49"/>
      <c r="I65" s="291"/>
      <c r="J65" s="292"/>
      <c r="K65" s="292"/>
      <c r="L65" s="292"/>
      <c r="M65" s="293"/>
      <c r="N65" s="33"/>
    </row>
    <row r="66" spans="2:26" ht="15" customHeight="1" x14ac:dyDescent="0.25">
      <c r="B66" s="282"/>
      <c r="C66" s="283"/>
      <c r="D66" s="29"/>
      <c r="E66" s="9"/>
      <c r="F66" s="29"/>
      <c r="G66" s="70" t="str">
        <f t="shared" si="3"/>
        <v/>
      </c>
      <c r="H66" s="49"/>
      <c r="I66" s="279"/>
      <c r="J66" s="280"/>
      <c r="K66" s="280"/>
      <c r="L66" s="280"/>
      <c r="M66" s="281"/>
      <c r="N66" s="15"/>
    </row>
    <row r="67" spans="2:26" ht="15" customHeight="1" x14ac:dyDescent="0.25">
      <c r="B67" s="282"/>
      <c r="C67" s="283"/>
      <c r="D67" s="29"/>
      <c r="E67" s="9"/>
      <c r="F67" s="29"/>
      <c r="G67" s="70" t="str">
        <f t="shared" si="3"/>
        <v/>
      </c>
      <c r="H67" s="49"/>
      <c r="I67" s="279"/>
      <c r="J67" s="280"/>
      <c r="K67" s="280"/>
      <c r="L67" s="280"/>
      <c r="M67" s="281"/>
      <c r="N67" s="15"/>
    </row>
    <row r="68" spans="2:26" ht="15" customHeight="1" x14ac:dyDescent="0.25">
      <c r="B68" s="282"/>
      <c r="C68" s="283"/>
      <c r="D68" s="29"/>
      <c r="E68" s="9"/>
      <c r="F68" s="29"/>
      <c r="G68" s="70" t="str">
        <f t="shared" si="3"/>
        <v/>
      </c>
      <c r="H68" s="49"/>
      <c r="I68" s="279"/>
      <c r="J68" s="280"/>
      <c r="K68" s="280"/>
      <c r="L68" s="280"/>
      <c r="M68" s="281"/>
      <c r="N68" s="15"/>
    </row>
    <row r="69" spans="2:26" ht="15" customHeight="1" x14ac:dyDescent="0.25">
      <c r="B69" s="279"/>
      <c r="C69" s="281"/>
      <c r="D69" s="29"/>
      <c r="E69" s="9"/>
      <c r="F69" s="29"/>
      <c r="G69" s="70" t="str">
        <f>IF((D69*E69),(D69*E69),"")</f>
        <v/>
      </c>
      <c r="H69" s="49"/>
      <c r="I69" s="279"/>
      <c r="J69" s="280"/>
      <c r="K69" s="280"/>
      <c r="L69" s="280"/>
      <c r="M69" s="281"/>
      <c r="N69" s="15"/>
    </row>
    <row r="70" spans="2:26" ht="15" customHeight="1" x14ac:dyDescent="0.25">
      <c r="B70" s="277"/>
      <c r="C70" s="278"/>
      <c r="D70" s="34"/>
      <c r="E70" s="26"/>
      <c r="F70" s="34"/>
      <c r="G70" s="72" t="str">
        <f>IF((D70*E70),(D70*E70),"")</f>
        <v/>
      </c>
      <c r="H70" s="49"/>
      <c r="I70" s="279"/>
      <c r="J70" s="280"/>
      <c r="K70" s="280"/>
      <c r="L70" s="280"/>
      <c r="M70" s="281"/>
      <c r="N70" s="15"/>
      <c r="U70" s="49"/>
      <c r="V70" s="49"/>
      <c r="W70" s="49"/>
      <c r="X70" s="49"/>
      <c r="Y70" s="105"/>
      <c r="Z70" s="107"/>
    </row>
    <row r="71" spans="2:26" ht="15" customHeight="1" thickBot="1" x14ac:dyDescent="0.3">
      <c r="B71" s="54" t="s">
        <v>44</v>
      </c>
      <c r="C71" s="55"/>
      <c r="D71" s="55"/>
      <c r="E71" s="55"/>
      <c r="F71" s="56" t="str">
        <f>IF(SUM(F63:F70),SUM(F63:F70),"")</f>
        <v/>
      </c>
      <c r="G71" s="57" t="str">
        <f>IF(SUM(G63:G70),SUM(G63:G70),"")</f>
        <v/>
      </c>
      <c r="H71" s="49"/>
      <c r="I71" s="286"/>
      <c r="J71" s="288"/>
      <c r="K71" s="288"/>
      <c r="L71" s="288"/>
      <c r="M71" s="287"/>
      <c r="N71" s="21"/>
    </row>
    <row r="72" spans="2:26" ht="15" customHeight="1" thickBot="1" x14ac:dyDescent="0.3">
      <c r="B72" s="58"/>
      <c r="C72" s="58"/>
      <c r="D72" s="58"/>
      <c r="E72" s="58"/>
      <c r="F72" s="59"/>
      <c r="G72" s="60"/>
      <c r="H72" s="49"/>
      <c r="I72" s="54" t="s">
        <v>48</v>
      </c>
      <c r="J72" s="67"/>
      <c r="K72" s="67"/>
      <c r="L72" s="67"/>
      <c r="M72" s="67"/>
      <c r="N72" s="57" t="str">
        <f>IF(SUM(N65:N71),SUM(N65:N71),"")</f>
        <v/>
      </c>
    </row>
    <row r="73" spans="2:26" ht="15" customHeight="1" x14ac:dyDescent="0.25">
      <c r="B73" s="61" t="s">
        <v>327</v>
      </c>
      <c r="C73" s="62"/>
      <c r="D73" s="62"/>
      <c r="E73" s="62"/>
      <c r="F73" s="62"/>
      <c r="G73" s="65"/>
      <c r="H73" s="49"/>
      <c r="J73" s="208"/>
      <c r="K73" s="208"/>
      <c r="L73" s="68"/>
      <c r="M73" s="68"/>
    </row>
    <row r="74" spans="2:26" ht="15" customHeight="1" thickBot="1" x14ac:dyDescent="0.3">
      <c r="B74" s="54" t="s">
        <v>47</v>
      </c>
      <c r="C74" s="55"/>
      <c r="D74" s="55"/>
      <c r="E74" s="55"/>
      <c r="F74" s="55"/>
      <c r="G74" s="57" t="str">
        <f>IF(SUM(Vehicles!L56),SUM(Vehicles!L56),"")</f>
        <v/>
      </c>
      <c r="H74" s="49"/>
      <c r="I74" s="208" t="s">
        <v>61</v>
      </c>
      <c r="J74" s="208"/>
      <c r="K74" s="208"/>
      <c r="L74" s="49"/>
      <c r="M74" s="49"/>
      <c r="N74" s="209">
        <f>SUM(G71,N72,Vehicles!L56,'Machinery and Equipment'!L156)</f>
        <v>0</v>
      </c>
    </row>
    <row r="75" spans="2:26" ht="15" customHeight="1" thickBot="1" x14ac:dyDescent="0.3">
      <c r="B75" s="49"/>
      <c r="C75" s="49"/>
      <c r="D75" s="205"/>
      <c r="E75" s="206"/>
      <c r="F75" s="205"/>
      <c r="G75" s="207"/>
      <c r="H75" s="49"/>
    </row>
    <row r="76" spans="2:26" ht="15" customHeight="1" thickBot="1" x14ac:dyDescent="0.3">
      <c r="B76" s="294" t="s">
        <v>17</v>
      </c>
      <c r="C76" s="295"/>
      <c r="D76" s="295"/>
      <c r="E76" s="295"/>
      <c r="F76" s="295"/>
      <c r="G76" s="295"/>
      <c r="H76" s="295"/>
      <c r="I76" s="295"/>
      <c r="J76" s="295"/>
      <c r="K76" s="295"/>
      <c r="L76" s="295"/>
      <c r="M76" s="295"/>
      <c r="N76" s="296"/>
    </row>
    <row r="77" spans="2:26" ht="15" customHeight="1" x14ac:dyDescent="0.25">
      <c r="B77" s="75" t="s">
        <v>215</v>
      </c>
      <c r="C77" s="52"/>
      <c r="D77" s="52"/>
      <c r="E77" s="52"/>
      <c r="F77" s="52"/>
      <c r="G77" s="210"/>
      <c r="H77" s="49"/>
      <c r="I77" s="75" t="s">
        <v>328</v>
      </c>
      <c r="J77" s="52"/>
      <c r="K77" s="52"/>
      <c r="L77" s="52"/>
      <c r="M77" s="52"/>
      <c r="N77" s="210"/>
    </row>
    <row r="78" spans="2:26" ht="15" customHeight="1" x14ac:dyDescent="0.25">
      <c r="B78" s="50"/>
      <c r="C78" s="51"/>
      <c r="D78" s="52"/>
      <c r="E78" s="284" t="s">
        <v>60</v>
      </c>
      <c r="F78" s="284" t="s">
        <v>56</v>
      </c>
      <c r="G78" s="299" t="s">
        <v>57</v>
      </c>
      <c r="H78" s="49"/>
      <c r="I78" s="50"/>
      <c r="J78" s="51"/>
      <c r="K78" s="52"/>
      <c r="L78" s="74"/>
      <c r="M78" s="284" t="s">
        <v>56</v>
      </c>
      <c r="N78" s="299" t="s">
        <v>57</v>
      </c>
    </row>
    <row r="79" spans="2:26" ht="15" customHeight="1" x14ac:dyDescent="0.25">
      <c r="B79" s="297" t="s">
        <v>107</v>
      </c>
      <c r="C79" s="285"/>
      <c r="D79" s="53" t="s">
        <v>18</v>
      </c>
      <c r="E79" s="298"/>
      <c r="F79" s="285"/>
      <c r="G79" s="300"/>
      <c r="H79" s="49"/>
      <c r="I79" s="297" t="s">
        <v>38</v>
      </c>
      <c r="J79" s="285"/>
      <c r="K79" s="285"/>
      <c r="L79" s="285"/>
      <c r="M79" s="285"/>
      <c r="N79" s="300"/>
    </row>
    <row r="80" spans="2:26" ht="15" customHeight="1" x14ac:dyDescent="0.25">
      <c r="B80" s="282"/>
      <c r="C80" s="283"/>
      <c r="D80" s="84"/>
      <c r="E80" s="35"/>
      <c r="F80" s="35"/>
      <c r="G80" s="69" t="str">
        <f>IF((D80*E80),(D80*E80),"")</f>
        <v/>
      </c>
      <c r="H80" s="49"/>
      <c r="I80" s="291"/>
      <c r="J80" s="292"/>
      <c r="K80" s="292"/>
      <c r="L80" s="293"/>
      <c r="M80" s="35"/>
      <c r="N80" s="33"/>
    </row>
    <row r="81" spans="2:14" ht="15" customHeight="1" x14ac:dyDescent="0.25">
      <c r="B81" s="282"/>
      <c r="C81" s="283"/>
      <c r="D81" s="85"/>
      <c r="E81" s="9"/>
      <c r="F81" s="9"/>
      <c r="G81" s="70" t="str">
        <f>IF((D81*E81),(D81*E81),"")</f>
        <v/>
      </c>
      <c r="H81" s="49"/>
      <c r="I81" s="279"/>
      <c r="J81" s="280"/>
      <c r="K81" s="280"/>
      <c r="L81" s="281"/>
      <c r="M81" s="9"/>
      <c r="N81" s="15"/>
    </row>
    <row r="82" spans="2:14" ht="15" customHeight="1" x14ac:dyDescent="0.25">
      <c r="B82" s="282"/>
      <c r="C82" s="283"/>
      <c r="D82" s="85"/>
      <c r="E82" s="9"/>
      <c r="F82" s="9"/>
      <c r="G82" s="70" t="str">
        <f>IF((D82*E82),(D82*E82),"")</f>
        <v/>
      </c>
      <c r="H82" s="49"/>
      <c r="I82" s="279"/>
      <c r="J82" s="280"/>
      <c r="K82" s="280"/>
      <c r="L82" s="281"/>
      <c r="M82" s="9"/>
      <c r="N82" s="15"/>
    </row>
    <row r="83" spans="2:14" ht="15" customHeight="1" x14ac:dyDescent="0.25">
      <c r="B83" s="282"/>
      <c r="C83" s="283"/>
      <c r="D83" s="85"/>
      <c r="E83" s="9"/>
      <c r="F83" s="9"/>
      <c r="G83" s="70" t="str">
        <f t="shared" ref="G83:G112" si="4">IF((D83*E83),(D83*E83),"")</f>
        <v/>
      </c>
      <c r="H83" s="49"/>
      <c r="I83" s="279"/>
      <c r="J83" s="280"/>
      <c r="K83" s="280"/>
      <c r="L83" s="281"/>
      <c r="M83" s="9"/>
      <c r="N83" s="15"/>
    </row>
    <row r="84" spans="2:14" ht="15" customHeight="1" x14ac:dyDescent="0.25">
      <c r="B84" s="282"/>
      <c r="C84" s="283"/>
      <c r="D84" s="85"/>
      <c r="E84" s="9"/>
      <c r="F84" s="9"/>
      <c r="G84" s="70" t="str">
        <f t="shared" si="4"/>
        <v/>
      </c>
      <c r="H84" s="49"/>
      <c r="I84" s="279"/>
      <c r="J84" s="280"/>
      <c r="K84" s="280"/>
      <c r="L84" s="281"/>
      <c r="M84" s="9"/>
      <c r="N84" s="15"/>
    </row>
    <row r="85" spans="2:14" ht="15" customHeight="1" x14ac:dyDescent="0.25">
      <c r="B85" s="282"/>
      <c r="C85" s="283"/>
      <c r="D85" s="85"/>
      <c r="E85" s="9"/>
      <c r="F85" s="9"/>
      <c r="G85" s="70" t="str">
        <f t="shared" si="4"/>
        <v/>
      </c>
      <c r="H85" s="49"/>
      <c r="I85" s="279"/>
      <c r="J85" s="280"/>
      <c r="K85" s="280"/>
      <c r="L85" s="281"/>
      <c r="M85" s="9"/>
      <c r="N85" s="15"/>
    </row>
    <row r="86" spans="2:14" ht="15" customHeight="1" x14ac:dyDescent="0.25">
      <c r="B86" s="282"/>
      <c r="C86" s="283"/>
      <c r="D86" s="85"/>
      <c r="E86" s="9"/>
      <c r="F86" s="9"/>
      <c r="G86" s="70" t="str">
        <f t="shared" si="4"/>
        <v/>
      </c>
      <c r="H86" s="49"/>
      <c r="I86" s="279"/>
      <c r="J86" s="280"/>
      <c r="K86" s="280"/>
      <c r="L86" s="281"/>
      <c r="M86" s="9"/>
      <c r="N86" s="15"/>
    </row>
    <row r="87" spans="2:14" ht="15" customHeight="1" x14ac:dyDescent="0.25">
      <c r="B87" s="282"/>
      <c r="C87" s="283"/>
      <c r="D87" s="85"/>
      <c r="E87" s="9"/>
      <c r="F87" s="9"/>
      <c r="G87" s="70" t="str">
        <f t="shared" si="4"/>
        <v/>
      </c>
      <c r="H87" s="49"/>
      <c r="I87" s="279"/>
      <c r="J87" s="280"/>
      <c r="K87" s="280"/>
      <c r="L87" s="281"/>
      <c r="M87" s="9"/>
      <c r="N87" s="15"/>
    </row>
    <row r="88" spans="2:14" ht="15" customHeight="1" x14ac:dyDescent="0.25">
      <c r="B88" s="282"/>
      <c r="C88" s="283"/>
      <c r="D88" s="85"/>
      <c r="E88" s="9"/>
      <c r="F88" s="9"/>
      <c r="G88" s="70" t="str">
        <f t="shared" si="4"/>
        <v/>
      </c>
      <c r="H88" s="49"/>
      <c r="I88" s="279"/>
      <c r="J88" s="280"/>
      <c r="K88" s="280"/>
      <c r="L88" s="281"/>
      <c r="M88" s="9"/>
      <c r="N88" s="15"/>
    </row>
    <row r="89" spans="2:14" ht="15" customHeight="1" x14ac:dyDescent="0.25">
      <c r="B89" s="282"/>
      <c r="C89" s="283"/>
      <c r="D89" s="85"/>
      <c r="E89" s="9"/>
      <c r="F89" s="9"/>
      <c r="G89" s="70" t="str">
        <f t="shared" si="4"/>
        <v/>
      </c>
      <c r="H89" s="49"/>
      <c r="I89" s="279"/>
      <c r="J89" s="280"/>
      <c r="K89" s="280"/>
      <c r="L89" s="281"/>
      <c r="M89" s="9"/>
      <c r="N89" s="15"/>
    </row>
    <row r="90" spans="2:14" ht="15" customHeight="1" x14ac:dyDescent="0.25">
      <c r="B90" s="282"/>
      <c r="C90" s="283"/>
      <c r="D90" s="85"/>
      <c r="E90" s="9"/>
      <c r="F90" s="9"/>
      <c r="G90" s="70" t="str">
        <f t="shared" si="4"/>
        <v/>
      </c>
      <c r="H90" s="49"/>
      <c r="I90" s="279"/>
      <c r="J90" s="280"/>
      <c r="K90" s="280"/>
      <c r="L90" s="281"/>
      <c r="M90" s="9"/>
      <c r="N90" s="15"/>
    </row>
    <row r="91" spans="2:14" ht="15" customHeight="1" x14ac:dyDescent="0.25">
      <c r="B91" s="282"/>
      <c r="C91" s="283"/>
      <c r="D91" s="85"/>
      <c r="E91" s="9"/>
      <c r="F91" s="9"/>
      <c r="G91" s="70" t="str">
        <f t="shared" si="4"/>
        <v/>
      </c>
      <c r="H91" s="49"/>
      <c r="I91" s="279"/>
      <c r="J91" s="280"/>
      <c r="K91" s="280"/>
      <c r="L91" s="281"/>
      <c r="M91" s="9"/>
      <c r="N91" s="15"/>
    </row>
    <row r="92" spans="2:14" ht="15" customHeight="1" x14ac:dyDescent="0.25">
      <c r="B92" s="282"/>
      <c r="C92" s="283"/>
      <c r="D92" s="85"/>
      <c r="E92" s="9"/>
      <c r="F92" s="9"/>
      <c r="G92" s="70" t="str">
        <f t="shared" si="4"/>
        <v/>
      </c>
      <c r="H92" s="49"/>
      <c r="I92" s="279"/>
      <c r="J92" s="280"/>
      <c r="K92" s="280"/>
      <c r="L92" s="281"/>
      <c r="M92" s="9"/>
      <c r="N92" s="15"/>
    </row>
    <row r="93" spans="2:14" ht="15" customHeight="1" x14ac:dyDescent="0.25">
      <c r="B93" s="282"/>
      <c r="C93" s="283"/>
      <c r="D93" s="85"/>
      <c r="E93" s="9"/>
      <c r="F93" s="9"/>
      <c r="G93" s="70" t="str">
        <f t="shared" si="4"/>
        <v/>
      </c>
      <c r="H93" s="49"/>
      <c r="I93" s="279"/>
      <c r="J93" s="280"/>
      <c r="K93" s="280"/>
      <c r="L93" s="281"/>
      <c r="M93" s="9"/>
      <c r="N93" s="15"/>
    </row>
    <row r="94" spans="2:14" ht="15" customHeight="1" x14ac:dyDescent="0.25">
      <c r="B94" s="282"/>
      <c r="C94" s="283"/>
      <c r="D94" s="85"/>
      <c r="E94" s="9"/>
      <c r="F94" s="9"/>
      <c r="G94" s="70" t="str">
        <f t="shared" si="4"/>
        <v/>
      </c>
      <c r="H94" s="49"/>
      <c r="I94" s="279"/>
      <c r="J94" s="280"/>
      <c r="K94" s="280"/>
      <c r="L94" s="281"/>
      <c r="M94" s="9"/>
      <c r="N94" s="15"/>
    </row>
    <row r="95" spans="2:14" ht="15" customHeight="1" x14ac:dyDescent="0.25">
      <c r="B95" s="282"/>
      <c r="C95" s="283"/>
      <c r="D95" s="85"/>
      <c r="E95" s="9"/>
      <c r="F95" s="9"/>
      <c r="G95" s="70" t="str">
        <f t="shared" si="4"/>
        <v/>
      </c>
      <c r="H95" s="49"/>
      <c r="I95" s="279"/>
      <c r="J95" s="280"/>
      <c r="K95" s="280"/>
      <c r="L95" s="281"/>
      <c r="M95" s="9"/>
      <c r="N95" s="15"/>
    </row>
    <row r="96" spans="2:14" ht="15" customHeight="1" x14ac:dyDescent="0.25">
      <c r="B96" s="282"/>
      <c r="C96" s="283"/>
      <c r="D96" s="85"/>
      <c r="E96" s="9"/>
      <c r="F96" s="9"/>
      <c r="G96" s="70" t="str">
        <f t="shared" si="4"/>
        <v/>
      </c>
      <c r="H96" s="49"/>
      <c r="I96" s="279"/>
      <c r="J96" s="280"/>
      <c r="K96" s="280"/>
      <c r="L96" s="281"/>
      <c r="M96" s="9"/>
      <c r="N96" s="15"/>
    </row>
    <row r="97" spans="2:14" ht="15" customHeight="1" x14ac:dyDescent="0.25">
      <c r="B97" s="282"/>
      <c r="C97" s="283"/>
      <c r="D97" s="85"/>
      <c r="E97" s="9"/>
      <c r="F97" s="9"/>
      <c r="G97" s="70" t="str">
        <f t="shared" si="4"/>
        <v/>
      </c>
      <c r="H97" s="49"/>
      <c r="I97" s="279"/>
      <c r="J97" s="280"/>
      <c r="K97" s="280"/>
      <c r="L97" s="281"/>
      <c r="M97" s="9"/>
      <c r="N97" s="15"/>
    </row>
    <row r="98" spans="2:14" ht="15" customHeight="1" x14ac:dyDescent="0.25">
      <c r="B98" s="282"/>
      <c r="C98" s="283"/>
      <c r="D98" s="85"/>
      <c r="E98" s="9"/>
      <c r="F98" s="9"/>
      <c r="G98" s="70" t="str">
        <f t="shared" si="4"/>
        <v/>
      </c>
      <c r="H98" s="49"/>
      <c r="I98" s="279"/>
      <c r="J98" s="280"/>
      <c r="K98" s="280"/>
      <c r="L98" s="281"/>
      <c r="M98" s="9"/>
      <c r="N98" s="15"/>
    </row>
    <row r="99" spans="2:14" ht="15" customHeight="1" x14ac:dyDescent="0.25">
      <c r="B99" s="282"/>
      <c r="C99" s="283"/>
      <c r="D99" s="85"/>
      <c r="E99" s="9"/>
      <c r="F99" s="9"/>
      <c r="G99" s="70" t="str">
        <f t="shared" si="4"/>
        <v/>
      </c>
      <c r="H99" s="49"/>
      <c r="I99" s="279"/>
      <c r="J99" s="280"/>
      <c r="K99" s="280"/>
      <c r="L99" s="281"/>
      <c r="M99" s="9"/>
      <c r="N99" s="15"/>
    </row>
    <row r="100" spans="2:14" ht="15" customHeight="1" x14ac:dyDescent="0.25">
      <c r="B100" s="282"/>
      <c r="C100" s="283"/>
      <c r="D100" s="85"/>
      <c r="E100" s="9"/>
      <c r="F100" s="9"/>
      <c r="G100" s="70" t="str">
        <f t="shared" si="4"/>
        <v/>
      </c>
      <c r="H100" s="49"/>
      <c r="I100" s="279"/>
      <c r="J100" s="280"/>
      <c r="K100" s="280"/>
      <c r="L100" s="281"/>
      <c r="M100" s="9"/>
      <c r="N100" s="15"/>
    </row>
    <row r="101" spans="2:14" ht="15" customHeight="1" x14ac:dyDescent="0.25">
      <c r="B101" s="282"/>
      <c r="C101" s="283"/>
      <c r="D101" s="85"/>
      <c r="E101" s="9"/>
      <c r="F101" s="9"/>
      <c r="G101" s="70" t="str">
        <f t="shared" si="4"/>
        <v/>
      </c>
      <c r="H101" s="49"/>
      <c r="I101" s="279"/>
      <c r="J101" s="280"/>
      <c r="K101" s="280"/>
      <c r="L101" s="281"/>
      <c r="M101" s="9"/>
      <c r="N101" s="15"/>
    </row>
    <row r="102" spans="2:14" ht="15" customHeight="1" x14ac:dyDescent="0.25">
      <c r="B102" s="282"/>
      <c r="C102" s="283"/>
      <c r="D102" s="85"/>
      <c r="E102" s="9"/>
      <c r="F102" s="9"/>
      <c r="G102" s="70" t="str">
        <f t="shared" si="4"/>
        <v/>
      </c>
      <c r="H102" s="49"/>
      <c r="I102" s="286"/>
      <c r="J102" s="288"/>
      <c r="K102" s="288"/>
      <c r="L102" s="287"/>
      <c r="M102" s="26"/>
      <c r="N102" s="21"/>
    </row>
    <row r="103" spans="2:14" ht="15" customHeight="1" thickBot="1" x14ac:dyDescent="0.3">
      <c r="B103" s="282"/>
      <c r="C103" s="283"/>
      <c r="D103" s="85"/>
      <c r="E103" s="9"/>
      <c r="F103" s="9"/>
      <c r="G103" s="70" t="str">
        <f t="shared" si="4"/>
        <v/>
      </c>
      <c r="H103" s="49"/>
      <c r="I103" s="54" t="s">
        <v>83</v>
      </c>
      <c r="J103" s="55"/>
      <c r="K103" s="55"/>
      <c r="L103" s="55"/>
      <c r="M103" s="56" t="str">
        <f>IF(SUM(M80:M102),SUM(M80:M102),"")</f>
        <v/>
      </c>
      <c r="N103" s="57" t="str">
        <f>IF(SUM(N80:N102),SUM(N80:N102),"")</f>
        <v/>
      </c>
    </row>
    <row r="104" spans="2:14" ht="15" customHeight="1" thickBot="1" x14ac:dyDescent="0.3">
      <c r="B104" s="282"/>
      <c r="C104" s="283"/>
      <c r="D104" s="85"/>
      <c r="E104" s="9"/>
      <c r="F104" s="9"/>
      <c r="G104" s="70" t="str">
        <f t="shared" si="4"/>
        <v/>
      </c>
      <c r="H104" s="49"/>
    </row>
    <row r="105" spans="2:14" ht="15" customHeight="1" x14ac:dyDescent="0.25">
      <c r="B105" s="282"/>
      <c r="C105" s="283"/>
      <c r="D105" s="85"/>
      <c r="E105" s="9"/>
      <c r="F105" s="9"/>
      <c r="G105" s="70" t="str">
        <f t="shared" si="4"/>
        <v/>
      </c>
      <c r="H105" s="49"/>
      <c r="I105" s="45" t="s">
        <v>217</v>
      </c>
      <c r="J105" s="46"/>
      <c r="K105" s="46"/>
      <c r="L105" s="46"/>
      <c r="M105" s="46"/>
      <c r="N105" s="66"/>
    </row>
    <row r="106" spans="2:14" ht="15" customHeight="1" x14ac:dyDescent="0.25">
      <c r="B106" s="282"/>
      <c r="C106" s="283"/>
      <c r="D106" s="85"/>
      <c r="E106" s="9"/>
      <c r="F106" s="9"/>
      <c r="G106" s="70" t="str">
        <f t="shared" si="4"/>
        <v/>
      </c>
      <c r="H106" s="49"/>
      <c r="I106" s="75"/>
      <c r="J106" s="51"/>
      <c r="K106" s="51"/>
      <c r="L106" s="51"/>
      <c r="M106" s="74"/>
      <c r="N106" s="77"/>
    </row>
    <row r="107" spans="2:14" ht="15" customHeight="1" x14ac:dyDescent="0.25">
      <c r="B107" s="282"/>
      <c r="C107" s="283"/>
      <c r="D107" s="85"/>
      <c r="E107" s="9"/>
      <c r="F107" s="9"/>
      <c r="G107" s="70" t="str">
        <f t="shared" si="4"/>
        <v/>
      </c>
      <c r="H107" s="49"/>
      <c r="I107" s="297" t="s">
        <v>38</v>
      </c>
      <c r="J107" s="285"/>
      <c r="K107" s="285"/>
      <c r="L107" s="285"/>
      <c r="M107" s="285"/>
      <c r="N107" s="48" t="s">
        <v>1</v>
      </c>
    </row>
    <row r="108" spans="2:14" ht="15" customHeight="1" x14ac:dyDescent="0.25">
      <c r="B108" s="282"/>
      <c r="C108" s="283"/>
      <c r="D108" s="85"/>
      <c r="E108" s="9"/>
      <c r="F108" s="9"/>
      <c r="G108" s="70" t="str">
        <f t="shared" si="4"/>
        <v/>
      </c>
      <c r="H108" s="49"/>
      <c r="I108" s="291"/>
      <c r="J108" s="292"/>
      <c r="K108" s="292"/>
      <c r="L108" s="292"/>
      <c r="M108" s="293"/>
      <c r="N108" s="33"/>
    </row>
    <row r="109" spans="2:14" ht="15" customHeight="1" x14ac:dyDescent="0.25">
      <c r="B109" s="282"/>
      <c r="C109" s="283"/>
      <c r="D109" s="85"/>
      <c r="E109" s="9"/>
      <c r="F109" s="9"/>
      <c r="G109" s="70" t="str">
        <f t="shared" si="4"/>
        <v/>
      </c>
      <c r="H109" s="49"/>
      <c r="I109" s="279"/>
      <c r="J109" s="280"/>
      <c r="K109" s="280"/>
      <c r="L109" s="280"/>
      <c r="M109" s="281"/>
      <c r="N109" s="15"/>
    </row>
    <row r="110" spans="2:14" ht="15" customHeight="1" x14ac:dyDescent="0.25">
      <c r="B110" s="282"/>
      <c r="C110" s="283"/>
      <c r="D110" s="85"/>
      <c r="E110" s="9"/>
      <c r="F110" s="9"/>
      <c r="G110" s="70" t="str">
        <f t="shared" si="4"/>
        <v/>
      </c>
      <c r="H110" s="49"/>
      <c r="I110" s="279"/>
      <c r="J110" s="280"/>
      <c r="K110" s="280"/>
      <c r="L110" s="280"/>
      <c r="M110" s="281"/>
      <c r="N110" s="15"/>
    </row>
    <row r="111" spans="2:14" ht="15" customHeight="1" x14ac:dyDescent="0.25">
      <c r="B111" s="282"/>
      <c r="C111" s="283"/>
      <c r="D111" s="85"/>
      <c r="E111" s="9"/>
      <c r="F111" s="9"/>
      <c r="G111" s="70" t="str">
        <f t="shared" si="4"/>
        <v/>
      </c>
      <c r="H111" s="49"/>
      <c r="I111" s="286"/>
      <c r="J111" s="288"/>
      <c r="K111" s="288"/>
      <c r="L111" s="288"/>
      <c r="M111" s="287"/>
      <c r="N111" s="21"/>
    </row>
    <row r="112" spans="2:14" ht="15" customHeight="1" thickBot="1" x14ac:dyDescent="0.3">
      <c r="B112" s="282"/>
      <c r="C112" s="283"/>
      <c r="D112" s="85"/>
      <c r="E112" s="9"/>
      <c r="F112" s="9"/>
      <c r="G112" s="70" t="str">
        <f t="shared" si="4"/>
        <v/>
      </c>
      <c r="H112" s="49"/>
      <c r="I112" s="54" t="s">
        <v>48</v>
      </c>
      <c r="J112" s="67"/>
      <c r="K112" s="67"/>
      <c r="L112" s="67"/>
      <c r="M112" s="67"/>
      <c r="N112" s="57" t="str">
        <f>IF(SUM(N108:N111),SUM(N108:N111),"")</f>
        <v/>
      </c>
    </row>
    <row r="113" spans="2:14" ht="15" customHeight="1" x14ac:dyDescent="0.25">
      <c r="B113" s="277"/>
      <c r="C113" s="278"/>
      <c r="D113" s="86"/>
      <c r="E113" s="26"/>
      <c r="F113" s="26"/>
      <c r="G113" s="70" t="str">
        <f>IF((D113*E113),(D113*E113),"")</f>
        <v/>
      </c>
      <c r="H113" s="49"/>
      <c r="I113" s="49"/>
      <c r="J113" s="49"/>
      <c r="K113" s="49"/>
      <c r="L113" s="49"/>
      <c r="M113" s="49"/>
    </row>
    <row r="114" spans="2:14" ht="15" customHeight="1" thickBot="1" x14ac:dyDescent="0.3">
      <c r="B114" s="54" t="s">
        <v>82</v>
      </c>
      <c r="C114" s="55"/>
      <c r="D114" s="87" t="str">
        <f>IF(SUM(D80:D113)=0,"",SUM(D80:D113))</f>
        <v/>
      </c>
      <c r="E114" s="55"/>
      <c r="F114" s="56"/>
      <c r="G114" s="57" t="str">
        <f>IF(SUM(G80:G113),SUM(G80:G113),"")</f>
        <v/>
      </c>
      <c r="H114" s="49"/>
      <c r="I114" s="80" t="s">
        <v>62</v>
      </c>
      <c r="J114" s="49"/>
      <c r="K114" s="49"/>
      <c r="L114" s="49"/>
      <c r="M114" s="49"/>
      <c r="N114" s="81">
        <f>SUM(G114,N103,N112)</f>
        <v>0</v>
      </c>
    </row>
    <row r="115" spans="2:14" ht="15" customHeight="1" x14ac:dyDescent="0.25">
      <c r="H115" s="49"/>
      <c r="I115" s="49"/>
      <c r="J115" s="49"/>
      <c r="K115" s="49"/>
      <c r="L115" s="49"/>
      <c r="M115" s="49"/>
    </row>
    <row r="116" spans="2:14" ht="15" customHeight="1" x14ac:dyDescent="0.25">
      <c r="B116" s="49"/>
      <c r="C116" s="49"/>
      <c r="D116" s="49"/>
      <c r="E116" s="49"/>
      <c r="F116" s="49"/>
      <c r="G116" s="82"/>
      <c r="H116" s="49"/>
      <c r="I116" s="49"/>
      <c r="J116" s="49"/>
      <c r="K116" s="49"/>
      <c r="L116" s="49"/>
      <c r="M116" s="49"/>
    </row>
    <row r="117" spans="2:14" ht="15" customHeight="1" x14ac:dyDescent="0.35">
      <c r="B117" s="44"/>
      <c r="C117" s="49"/>
      <c r="D117" s="49"/>
      <c r="E117" s="49"/>
      <c r="F117" s="49"/>
      <c r="G117" s="49"/>
      <c r="H117" s="49"/>
      <c r="I117" s="49"/>
      <c r="J117" s="49"/>
      <c r="K117" s="49"/>
      <c r="L117" s="49"/>
      <c r="M117" s="49"/>
    </row>
    <row r="118" spans="2:14" ht="15" customHeight="1" x14ac:dyDescent="0.25">
      <c r="B118" s="49"/>
      <c r="C118" s="49"/>
      <c r="D118" s="49"/>
      <c r="E118" s="49"/>
      <c r="F118" s="49"/>
      <c r="G118" s="49"/>
      <c r="H118" s="49"/>
      <c r="I118" s="49"/>
      <c r="J118" s="49"/>
      <c r="K118" s="49"/>
      <c r="L118" s="49"/>
      <c r="M118" s="49"/>
    </row>
    <row r="119" spans="2:14" ht="15" customHeight="1" x14ac:dyDescent="0.25">
      <c r="B119" s="49"/>
      <c r="C119" s="49"/>
      <c r="D119" s="49"/>
      <c r="E119" s="49"/>
      <c r="F119" s="49"/>
      <c r="G119" s="49"/>
      <c r="H119" s="49"/>
      <c r="I119" s="49"/>
      <c r="J119" s="49"/>
      <c r="K119" s="49"/>
      <c r="L119" s="49"/>
      <c r="M119" s="49"/>
    </row>
    <row r="120" spans="2:14" ht="15" customHeight="1" x14ac:dyDescent="0.25">
      <c r="B120" s="49"/>
      <c r="C120" s="49"/>
      <c r="D120" s="49"/>
      <c r="E120" s="49"/>
      <c r="F120" s="49"/>
      <c r="G120" s="49"/>
      <c r="H120" s="49"/>
      <c r="I120" s="49"/>
      <c r="J120" s="49"/>
      <c r="K120" s="49"/>
      <c r="L120" s="49"/>
      <c r="M120" s="49"/>
    </row>
    <row r="121" spans="2:14" ht="15" customHeight="1" x14ac:dyDescent="0.25">
      <c r="B121" s="49"/>
      <c r="C121" s="49"/>
      <c r="D121" s="49"/>
      <c r="E121" s="49"/>
      <c r="F121" s="49"/>
      <c r="G121" s="49"/>
      <c r="H121" s="49"/>
      <c r="I121" s="49"/>
      <c r="J121" s="49"/>
      <c r="K121" s="49"/>
      <c r="L121" s="49"/>
      <c r="M121" s="49"/>
    </row>
    <row r="122" spans="2:14" ht="15" customHeight="1" x14ac:dyDescent="0.25">
      <c r="B122" s="49"/>
      <c r="C122" s="49"/>
      <c r="D122" s="49"/>
      <c r="E122" s="49"/>
      <c r="F122" s="49"/>
      <c r="G122" s="49"/>
      <c r="H122" s="49"/>
      <c r="I122" s="49"/>
      <c r="J122" s="49"/>
      <c r="K122" s="49"/>
      <c r="L122" s="49"/>
      <c r="M122" s="49"/>
    </row>
    <row r="123" spans="2:14" ht="15" customHeight="1" x14ac:dyDescent="0.25">
      <c r="B123" s="49"/>
      <c r="C123" s="49"/>
      <c r="D123" s="49"/>
      <c r="E123" s="49"/>
      <c r="F123" s="49"/>
      <c r="G123" s="49"/>
      <c r="H123" s="49"/>
      <c r="I123" s="49"/>
      <c r="J123" s="49"/>
      <c r="K123" s="49"/>
      <c r="L123" s="49"/>
      <c r="M123" s="49"/>
    </row>
    <row r="124" spans="2:14" ht="15" customHeight="1" x14ac:dyDescent="0.25">
      <c r="B124" s="49"/>
      <c r="C124" s="49"/>
      <c r="D124" s="49"/>
      <c r="E124" s="49"/>
      <c r="F124" s="49"/>
      <c r="G124" s="49"/>
      <c r="H124" s="49"/>
      <c r="I124" s="49"/>
      <c r="J124" s="49"/>
      <c r="K124" s="49"/>
      <c r="L124" s="49"/>
      <c r="M124" s="49"/>
    </row>
    <row r="125" spans="2:14" ht="15" customHeight="1" x14ac:dyDescent="0.25">
      <c r="B125" s="49"/>
      <c r="C125" s="49"/>
      <c r="D125" s="49"/>
      <c r="E125" s="49"/>
      <c r="F125" s="49"/>
      <c r="G125" s="49"/>
      <c r="H125" s="49"/>
      <c r="I125" s="49"/>
      <c r="J125" s="49"/>
      <c r="K125" s="49"/>
      <c r="L125" s="49"/>
      <c r="M125" s="49"/>
    </row>
    <row r="126" spans="2:14" ht="15" customHeight="1" x14ac:dyDescent="0.25">
      <c r="B126" s="49"/>
      <c r="C126" s="49"/>
      <c r="D126" s="49"/>
      <c r="E126" s="49"/>
      <c r="F126" s="49"/>
      <c r="G126" s="49"/>
      <c r="H126" s="49"/>
      <c r="I126" s="49"/>
      <c r="J126" s="49"/>
      <c r="K126" s="49"/>
      <c r="L126" s="49"/>
      <c r="M126" s="49"/>
    </row>
    <row r="127" spans="2:14" ht="15" customHeight="1" x14ac:dyDescent="0.25">
      <c r="B127" s="49"/>
      <c r="C127" s="49"/>
      <c r="D127" s="49"/>
      <c r="E127" s="49"/>
      <c r="F127" s="49"/>
      <c r="G127" s="49"/>
      <c r="H127" s="49"/>
      <c r="I127" s="49"/>
      <c r="J127" s="49"/>
      <c r="K127" s="49"/>
      <c r="L127" s="49"/>
      <c r="M127" s="49"/>
    </row>
    <row r="128" spans="2:14" ht="15" customHeight="1" x14ac:dyDescent="0.25">
      <c r="B128" s="49"/>
      <c r="C128" s="49"/>
      <c r="D128" s="49"/>
      <c r="E128" s="49"/>
      <c r="F128" s="49"/>
      <c r="G128" s="49"/>
      <c r="H128" s="49"/>
      <c r="I128" s="49"/>
      <c r="J128" s="49"/>
      <c r="K128" s="49"/>
      <c r="L128" s="49"/>
      <c r="M128" s="49"/>
    </row>
    <row r="129" spans="2:13" ht="15" customHeight="1" x14ac:dyDescent="0.25">
      <c r="B129" s="49"/>
      <c r="C129" s="49"/>
      <c r="D129" s="49"/>
      <c r="E129" s="49"/>
      <c r="F129" s="49"/>
      <c r="G129" s="49"/>
      <c r="H129" s="49"/>
      <c r="I129" s="49"/>
      <c r="J129" s="49"/>
      <c r="K129" s="49"/>
      <c r="L129" s="49"/>
      <c r="M129" s="49"/>
    </row>
    <row r="130" spans="2:13" ht="15" customHeight="1" x14ac:dyDescent="0.25">
      <c r="B130" s="49"/>
      <c r="C130" s="49"/>
      <c r="D130" s="49"/>
      <c r="E130" s="49"/>
      <c r="F130" s="49"/>
      <c r="G130" s="49"/>
      <c r="H130" s="49"/>
      <c r="I130" s="49"/>
      <c r="J130" s="49"/>
      <c r="K130" s="49"/>
      <c r="L130" s="49"/>
      <c r="M130" s="49"/>
    </row>
    <row r="131" spans="2:13" ht="15" customHeight="1" x14ac:dyDescent="0.25">
      <c r="B131" s="49"/>
      <c r="C131" s="49"/>
      <c r="D131" s="49"/>
      <c r="E131" s="49"/>
      <c r="F131" s="49"/>
      <c r="G131" s="49"/>
      <c r="H131" s="49"/>
      <c r="I131" s="49"/>
      <c r="J131" s="49"/>
      <c r="K131" s="49"/>
      <c r="L131" s="49"/>
      <c r="M131" s="49"/>
    </row>
    <row r="132" spans="2:13" ht="15" customHeight="1" x14ac:dyDescent="0.25">
      <c r="B132" s="49"/>
      <c r="C132" s="49"/>
      <c r="D132" s="49"/>
      <c r="E132" s="49"/>
      <c r="F132" s="49"/>
      <c r="G132" s="49"/>
      <c r="H132" s="49"/>
      <c r="I132" s="49"/>
      <c r="J132" s="49"/>
      <c r="K132" s="49"/>
      <c r="L132" s="49"/>
      <c r="M132" s="49"/>
    </row>
    <row r="133" spans="2:13" ht="15" customHeight="1" x14ac:dyDescent="0.25">
      <c r="B133" s="49"/>
      <c r="C133" s="49"/>
      <c r="D133" s="49"/>
      <c r="E133" s="49"/>
      <c r="F133" s="49"/>
      <c r="G133" s="49"/>
      <c r="H133" s="49"/>
      <c r="I133" s="49"/>
      <c r="J133" s="49"/>
      <c r="K133" s="49"/>
      <c r="L133" s="49"/>
      <c r="M133" s="49"/>
    </row>
    <row r="134" spans="2:13" ht="15" customHeight="1" x14ac:dyDescent="0.25">
      <c r="B134" s="49"/>
      <c r="C134" s="49"/>
      <c r="D134" s="49"/>
      <c r="E134" s="49"/>
      <c r="F134" s="49"/>
      <c r="G134" s="49"/>
      <c r="H134" s="49"/>
      <c r="I134" s="49"/>
      <c r="J134" s="49"/>
      <c r="K134" s="49"/>
      <c r="L134" s="49"/>
      <c r="M134" s="49"/>
    </row>
    <row r="135" spans="2:13" ht="15" customHeight="1" x14ac:dyDescent="0.25">
      <c r="B135" s="49"/>
      <c r="C135" s="49"/>
      <c r="D135" s="49"/>
      <c r="E135" s="49"/>
      <c r="F135" s="49"/>
      <c r="G135" s="49"/>
      <c r="H135" s="49"/>
      <c r="I135" s="49"/>
      <c r="J135" s="49"/>
      <c r="K135" s="49"/>
      <c r="L135" s="49"/>
      <c r="M135" s="49"/>
    </row>
    <row r="136" spans="2:13" ht="15" customHeight="1" x14ac:dyDescent="0.25">
      <c r="B136" s="49"/>
      <c r="C136" s="49"/>
      <c r="D136" s="49"/>
      <c r="E136" s="49"/>
      <c r="F136" s="49"/>
      <c r="G136" s="49"/>
      <c r="H136" s="49"/>
      <c r="I136" s="49"/>
      <c r="J136" s="49"/>
      <c r="K136" s="49"/>
      <c r="L136" s="49"/>
      <c r="M136" s="49"/>
    </row>
    <row r="137" spans="2:13" ht="15" customHeight="1" x14ac:dyDescent="0.25">
      <c r="B137" s="49"/>
      <c r="C137" s="49"/>
      <c r="D137" s="49"/>
      <c r="E137" s="49"/>
      <c r="F137" s="49"/>
      <c r="G137" s="49"/>
      <c r="H137" s="49"/>
      <c r="I137" s="49"/>
      <c r="J137" s="49"/>
      <c r="K137" s="49"/>
      <c r="L137" s="49"/>
      <c r="M137" s="49"/>
    </row>
    <row r="138" spans="2:13" ht="15" customHeight="1" x14ac:dyDescent="0.25">
      <c r="B138" s="49"/>
      <c r="C138" s="49"/>
      <c r="D138" s="49"/>
      <c r="E138" s="49"/>
      <c r="F138" s="49"/>
      <c r="G138" s="49"/>
      <c r="H138" s="49"/>
      <c r="I138" s="49"/>
      <c r="J138" s="49"/>
      <c r="K138" s="49"/>
      <c r="L138" s="49"/>
      <c r="M138" s="49"/>
    </row>
    <row r="139" spans="2:13" ht="15" customHeight="1" x14ac:dyDescent="0.25">
      <c r="B139" s="49"/>
      <c r="C139" s="49"/>
      <c r="D139" s="49"/>
      <c r="E139" s="49"/>
      <c r="F139" s="49"/>
      <c r="G139" s="49"/>
      <c r="H139" s="49"/>
      <c r="I139" s="49"/>
      <c r="J139" s="49"/>
      <c r="K139" s="49"/>
      <c r="L139" s="49"/>
      <c r="M139" s="49"/>
    </row>
    <row r="140" spans="2:13" ht="15" customHeight="1" x14ac:dyDescent="0.25">
      <c r="B140" s="49"/>
      <c r="C140" s="49"/>
      <c r="D140" s="49"/>
      <c r="E140" s="49"/>
      <c r="F140" s="49"/>
      <c r="G140" s="49"/>
      <c r="H140" s="49"/>
      <c r="I140" s="49"/>
      <c r="J140" s="49"/>
      <c r="K140" s="49"/>
      <c r="L140" s="49"/>
      <c r="M140" s="49"/>
    </row>
    <row r="141" spans="2:13" ht="15" customHeight="1" x14ac:dyDescent="0.25">
      <c r="B141" s="49"/>
      <c r="C141" s="49"/>
      <c r="D141" s="49"/>
      <c r="E141" s="49"/>
      <c r="F141" s="49"/>
      <c r="G141" s="49"/>
      <c r="H141" s="49"/>
      <c r="I141" s="49"/>
      <c r="J141" s="49"/>
      <c r="K141" s="49"/>
      <c r="L141" s="49"/>
      <c r="M141" s="49"/>
    </row>
    <row r="142" spans="2:13" ht="15" customHeight="1" x14ac:dyDescent="0.25">
      <c r="B142" s="49"/>
      <c r="C142" s="49"/>
      <c r="D142" s="49"/>
      <c r="E142" s="49"/>
      <c r="F142" s="49"/>
      <c r="G142" s="49"/>
      <c r="H142" s="49"/>
      <c r="I142" s="49"/>
      <c r="J142" s="49"/>
      <c r="K142" s="49"/>
      <c r="L142" s="49"/>
      <c r="M142" s="49"/>
    </row>
    <row r="143" spans="2:13" ht="15" customHeight="1" x14ac:dyDescent="0.25">
      <c r="B143" s="49"/>
      <c r="C143" s="49"/>
      <c r="D143" s="49"/>
      <c r="E143" s="49"/>
      <c r="F143" s="49"/>
      <c r="G143" s="49"/>
      <c r="H143" s="49"/>
      <c r="I143" s="49"/>
      <c r="J143" s="49"/>
      <c r="K143" s="49"/>
      <c r="L143" s="49"/>
      <c r="M143" s="49"/>
    </row>
    <row r="144" spans="2:13" ht="15" customHeight="1" x14ac:dyDescent="0.25">
      <c r="B144" s="49"/>
      <c r="C144" s="49"/>
      <c r="D144" s="49"/>
      <c r="E144" s="49"/>
      <c r="F144" s="49"/>
      <c r="G144" s="49"/>
      <c r="H144" s="49"/>
      <c r="I144" s="49"/>
      <c r="J144" s="49"/>
      <c r="K144" s="49"/>
      <c r="L144" s="49"/>
      <c r="M144" s="49"/>
    </row>
    <row r="145" spans="2:13" ht="15" customHeight="1" x14ac:dyDescent="0.25">
      <c r="B145" s="49"/>
      <c r="C145" s="49"/>
      <c r="D145" s="49"/>
      <c r="E145" s="49"/>
      <c r="F145" s="49"/>
      <c r="G145" s="49"/>
      <c r="H145" s="49"/>
      <c r="I145" s="49"/>
      <c r="J145" s="49"/>
      <c r="K145" s="49"/>
      <c r="L145" s="49"/>
      <c r="M145" s="49"/>
    </row>
    <row r="146" spans="2:13" ht="15" customHeight="1" x14ac:dyDescent="0.25">
      <c r="B146" s="49"/>
      <c r="C146" s="49"/>
      <c r="D146" s="49"/>
      <c r="E146" s="49"/>
      <c r="F146" s="49"/>
      <c r="G146" s="49"/>
      <c r="H146" s="49"/>
      <c r="I146" s="49"/>
      <c r="J146" s="49"/>
      <c r="K146" s="49"/>
      <c r="L146" s="49"/>
      <c r="M146" s="49"/>
    </row>
    <row r="147" spans="2:13" ht="15" customHeight="1" x14ac:dyDescent="0.25">
      <c r="B147" s="49"/>
      <c r="C147" s="49"/>
      <c r="D147" s="49"/>
      <c r="E147" s="49"/>
      <c r="F147" s="49"/>
      <c r="G147" s="49"/>
      <c r="H147" s="49"/>
      <c r="I147" s="49"/>
      <c r="J147" s="49"/>
      <c r="K147" s="49"/>
      <c r="L147" s="49"/>
      <c r="M147" s="49"/>
    </row>
    <row r="148" spans="2:13" ht="15" customHeight="1" x14ac:dyDescent="0.25">
      <c r="B148" s="49"/>
      <c r="C148" s="49"/>
      <c r="D148" s="49"/>
      <c r="E148" s="49"/>
      <c r="F148" s="49"/>
      <c r="G148" s="49"/>
      <c r="H148" s="49"/>
      <c r="I148" s="49"/>
      <c r="J148" s="49"/>
      <c r="K148" s="49"/>
      <c r="L148" s="49"/>
      <c r="M148" s="49"/>
    </row>
    <row r="149" spans="2:13" ht="15" customHeight="1" x14ac:dyDescent="0.25">
      <c r="B149" s="49"/>
      <c r="C149" s="49"/>
      <c r="D149" s="49"/>
      <c r="E149" s="49"/>
      <c r="F149" s="49"/>
      <c r="G149" s="49"/>
      <c r="H149" s="49"/>
      <c r="I149" s="49"/>
      <c r="J149" s="49"/>
      <c r="K149" s="49"/>
      <c r="L149" s="49"/>
      <c r="M149" s="49"/>
    </row>
    <row r="150" spans="2:13" ht="15" customHeight="1" x14ac:dyDescent="0.25">
      <c r="B150" s="49"/>
      <c r="C150" s="49"/>
      <c r="D150" s="49"/>
      <c r="E150" s="49"/>
      <c r="F150" s="49"/>
      <c r="G150" s="49"/>
      <c r="H150" s="49"/>
      <c r="I150" s="49"/>
      <c r="J150" s="49"/>
      <c r="K150" s="49"/>
      <c r="L150" s="49"/>
      <c r="M150" s="49"/>
    </row>
    <row r="151" spans="2:13" ht="15" customHeight="1" x14ac:dyDescent="0.25">
      <c r="B151" s="49"/>
      <c r="C151" s="49"/>
      <c r="D151" s="49"/>
      <c r="E151" s="49"/>
      <c r="F151" s="49"/>
      <c r="G151" s="49"/>
      <c r="H151" s="49"/>
      <c r="I151" s="49"/>
      <c r="J151" s="49"/>
      <c r="K151" s="49"/>
      <c r="L151" s="49"/>
      <c r="M151" s="49"/>
    </row>
    <row r="152" spans="2:13" ht="15" customHeight="1" x14ac:dyDescent="0.25">
      <c r="B152" s="49"/>
      <c r="C152" s="49"/>
      <c r="D152" s="49"/>
      <c r="E152" s="49"/>
      <c r="F152" s="49"/>
      <c r="G152" s="49"/>
      <c r="H152" s="49"/>
      <c r="I152" s="49"/>
      <c r="J152" s="49"/>
      <c r="K152" s="49"/>
      <c r="L152" s="49"/>
      <c r="M152" s="49"/>
    </row>
    <row r="153" spans="2:13" ht="15" customHeight="1" x14ac:dyDescent="0.25">
      <c r="B153" s="49"/>
      <c r="C153" s="49"/>
      <c r="D153" s="49"/>
      <c r="E153" s="49"/>
      <c r="F153" s="49"/>
      <c r="G153" s="49"/>
      <c r="H153" s="49"/>
      <c r="I153" s="49"/>
      <c r="J153" s="49"/>
      <c r="K153" s="49"/>
      <c r="L153" s="49"/>
      <c r="M153" s="49"/>
    </row>
    <row r="154" spans="2:13" ht="15" customHeight="1" x14ac:dyDescent="0.25">
      <c r="B154" s="49"/>
      <c r="C154" s="49"/>
      <c r="D154" s="49"/>
      <c r="E154" s="49"/>
      <c r="F154" s="49"/>
      <c r="G154" s="49"/>
      <c r="H154" s="49"/>
      <c r="I154" s="49"/>
      <c r="J154" s="49"/>
      <c r="K154" s="49"/>
      <c r="L154" s="49"/>
      <c r="M154" s="49"/>
    </row>
    <row r="155" spans="2:13" ht="15" customHeight="1" x14ac:dyDescent="0.25">
      <c r="B155" s="49"/>
      <c r="C155" s="49"/>
      <c r="D155" s="49"/>
      <c r="E155" s="49"/>
      <c r="F155" s="49"/>
      <c r="G155" s="49"/>
      <c r="H155" s="49"/>
      <c r="I155" s="49"/>
      <c r="J155" s="49"/>
      <c r="K155" s="49"/>
      <c r="L155" s="49"/>
      <c r="M155" s="49"/>
    </row>
    <row r="156" spans="2:13" ht="15" customHeight="1" x14ac:dyDescent="0.25">
      <c r="B156" s="49"/>
      <c r="C156" s="49"/>
      <c r="D156" s="49"/>
      <c r="E156" s="49"/>
      <c r="F156" s="49"/>
      <c r="G156" s="49"/>
      <c r="H156" s="49"/>
      <c r="I156" s="49"/>
      <c r="J156" s="49"/>
      <c r="K156" s="49"/>
      <c r="L156" s="49"/>
      <c r="M156" s="49"/>
    </row>
    <row r="157" spans="2:13" ht="15" customHeight="1" x14ac:dyDescent="0.25">
      <c r="B157" s="49"/>
      <c r="C157" s="49"/>
      <c r="D157" s="49"/>
      <c r="E157" s="49"/>
      <c r="F157" s="49"/>
      <c r="G157" s="49"/>
      <c r="H157" s="49"/>
      <c r="I157" s="49"/>
      <c r="J157" s="49"/>
      <c r="K157" s="49"/>
      <c r="L157" s="49"/>
      <c r="M157" s="49"/>
    </row>
    <row r="158" spans="2:13" ht="15" customHeight="1" x14ac:dyDescent="0.25">
      <c r="B158" s="49"/>
      <c r="C158" s="49"/>
      <c r="D158" s="49"/>
      <c r="E158" s="49"/>
      <c r="F158" s="49"/>
      <c r="G158" s="49"/>
      <c r="H158" s="49"/>
      <c r="I158" s="49"/>
      <c r="J158" s="49"/>
      <c r="K158" s="49"/>
      <c r="L158" s="49"/>
      <c r="M158" s="49"/>
    </row>
    <row r="159" spans="2:13" ht="15" customHeight="1" x14ac:dyDescent="0.25">
      <c r="B159" s="49"/>
      <c r="C159" s="49"/>
      <c r="D159" s="49"/>
      <c r="E159" s="49"/>
      <c r="F159" s="49"/>
      <c r="G159" s="49"/>
      <c r="H159" s="49"/>
      <c r="I159" s="49"/>
      <c r="J159" s="49"/>
      <c r="K159" s="49"/>
      <c r="L159" s="49"/>
      <c r="M159" s="49"/>
    </row>
    <row r="160" spans="2:13" ht="15" customHeight="1" x14ac:dyDescent="0.25">
      <c r="B160" s="49"/>
      <c r="C160" s="49"/>
      <c r="D160" s="49"/>
      <c r="E160" s="49"/>
      <c r="F160" s="49"/>
      <c r="G160" s="49"/>
      <c r="H160" s="49"/>
      <c r="I160" s="49"/>
      <c r="J160" s="49"/>
      <c r="K160" s="49"/>
      <c r="L160" s="49"/>
      <c r="M160" s="49"/>
    </row>
    <row r="161" spans="2:13" ht="15" customHeight="1" x14ac:dyDescent="0.25">
      <c r="B161" s="49"/>
      <c r="C161" s="49"/>
      <c r="D161" s="49"/>
      <c r="E161" s="49"/>
      <c r="F161" s="49"/>
      <c r="G161" s="49"/>
      <c r="H161" s="49"/>
      <c r="I161" s="49"/>
      <c r="J161" s="49"/>
      <c r="K161" s="49"/>
      <c r="L161" s="49"/>
      <c r="M161" s="49"/>
    </row>
    <row r="162" spans="2:13" ht="15" customHeight="1" x14ac:dyDescent="0.25">
      <c r="B162" s="49"/>
      <c r="C162" s="49"/>
      <c r="D162" s="49"/>
      <c r="E162" s="49"/>
      <c r="F162" s="49"/>
      <c r="G162" s="49"/>
      <c r="H162" s="49"/>
      <c r="I162" s="49"/>
      <c r="J162" s="49"/>
      <c r="K162" s="49"/>
      <c r="L162" s="49"/>
      <c r="M162" s="49"/>
    </row>
    <row r="163" spans="2:13" ht="15" customHeight="1" x14ac:dyDescent="0.25">
      <c r="B163" s="49"/>
      <c r="C163" s="49"/>
      <c r="D163" s="49"/>
      <c r="E163" s="49"/>
      <c r="F163" s="49"/>
      <c r="G163" s="49"/>
      <c r="H163" s="49"/>
      <c r="I163" s="49"/>
      <c r="J163" s="49"/>
      <c r="K163" s="49"/>
      <c r="L163" s="49"/>
      <c r="M163" s="49"/>
    </row>
    <row r="164" spans="2:13" ht="15" customHeight="1" x14ac:dyDescent="0.25">
      <c r="B164" s="49"/>
      <c r="C164" s="49"/>
      <c r="D164" s="49"/>
      <c r="E164" s="49"/>
      <c r="F164" s="49"/>
      <c r="G164" s="49"/>
      <c r="H164" s="49"/>
      <c r="I164" s="49"/>
      <c r="J164" s="49"/>
      <c r="K164" s="49"/>
      <c r="L164" s="49"/>
      <c r="M164" s="49"/>
    </row>
    <row r="165" spans="2:13" ht="15" customHeight="1" x14ac:dyDescent="0.25">
      <c r="B165" s="49"/>
      <c r="C165" s="49"/>
      <c r="D165" s="49"/>
      <c r="E165" s="49"/>
      <c r="F165" s="49"/>
      <c r="G165" s="49"/>
      <c r="H165" s="49"/>
      <c r="I165" s="49"/>
      <c r="J165" s="49"/>
      <c r="K165" s="49"/>
      <c r="L165" s="49"/>
      <c r="M165" s="49"/>
    </row>
    <row r="166" spans="2:13" ht="15" customHeight="1" x14ac:dyDescent="0.25">
      <c r="B166" s="49"/>
      <c r="C166" s="49"/>
      <c r="D166" s="49"/>
      <c r="E166" s="49"/>
      <c r="F166" s="49"/>
      <c r="G166" s="49"/>
      <c r="H166" s="49"/>
      <c r="I166" s="49"/>
      <c r="J166" s="49"/>
      <c r="K166" s="49"/>
      <c r="L166" s="49"/>
      <c r="M166" s="49"/>
    </row>
    <row r="167" spans="2:13" ht="15" customHeight="1" x14ac:dyDescent="0.25">
      <c r="B167" s="49"/>
      <c r="C167" s="49"/>
      <c r="D167" s="49"/>
      <c r="E167" s="49"/>
      <c r="F167" s="49"/>
      <c r="G167" s="49"/>
      <c r="H167" s="49"/>
      <c r="I167" s="49"/>
      <c r="J167" s="49"/>
      <c r="K167" s="49"/>
      <c r="L167" s="49"/>
      <c r="M167" s="49"/>
    </row>
    <row r="168" spans="2:13" ht="15" customHeight="1" x14ac:dyDescent="0.25">
      <c r="B168" s="49"/>
      <c r="C168" s="49"/>
      <c r="D168" s="49"/>
      <c r="E168" s="49"/>
      <c r="F168" s="49"/>
      <c r="G168" s="49"/>
      <c r="H168" s="49"/>
      <c r="I168" s="49"/>
      <c r="J168" s="49"/>
      <c r="K168" s="49"/>
      <c r="L168" s="49"/>
      <c r="M168" s="49"/>
    </row>
    <row r="169" spans="2:13" ht="15" customHeight="1" x14ac:dyDescent="0.25">
      <c r="B169" s="49"/>
      <c r="C169" s="49"/>
      <c r="D169" s="49"/>
      <c r="E169" s="49"/>
      <c r="F169" s="49"/>
      <c r="G169" s="49"/>
      <c r="H169" s="49"/>
      <c r="I169" s="49"/>
      <c r="J169" s="49"/>
      <c r="K169" s="49"/>
      <c r="L169" s="49"/>
      <c r="M169" s="49"/>
    </row>
    <row r="170" spans="2:13" ht="15" customHeight="1" x14ac:dyDescent="0.25">
      <c r="B170" s="49"/>
      <c r="C170" s="49"/>
      <c r="D170" s="49"/>
      <c r="E170" s="49"/>
      <c r="F170" s="49"/>
      <c r="G170" s="49"/>
      <c r="H170" s="49"/>
      <c r="I170" s="49"/>
      <c r="J170" s="49"/>
      <c r="K170" s="49"/>
      <c r="L170" s="49"/>
      <c r="M170" s="49"/>
    </row>
    <row r="171" spans="2:13" ht="15" customHeight="1" x14ac:dyDescent="0.25">
      <c r="B171" s="49"/>
      <c r="C171" s="49"/>
      <c r="D171" s="49"/>
      <c r="E171" s="49"/>
      <c r="F171" s="49"/>
      <c r="G171" s="49"/>
      <c r="H171" s="49"/>
      <c r="I171" s="49"/>
      <c r="J171" s="49"/>
      <c r="K171" s="49"/>
      <c r="L171" s="49"/>
      <c r="M171" s="49"/>
    </row>
    <row r="172" spans="2:13" ht="15" customHeight="1" x14ac:dyDescent="0.25">
      <c r="B172" s="49"/>
      <c r="C172" s="49"/>
      <c r="D172" s="49"/>
      <c r="E172" s="49"/>
      <c r="F172" s="49"/>
      <c r="G172" s="49"/>
      <c r="H172" s="49"/>
      <c r="I172" s="49"/>
      <c r="J172" s="49"/>
      <c r="K172" s="49"/>
      <c r="L172" s="49"/>
      <c r="M172" s="49"/>
    </row>
    <row r="173" spans="2:13" ht="15" customHeight="1" x14ac:dyDescent="0.25">
      <c r="B173" s="49"/>
      <c r="C173" s="49"/>
      <c r="D173" s="49"/>
      <c r="E173" s="49"/>
      <c r="F173" s="49"/>
      <c r="G173" s="49"/>
      <c r="H173" s="49"/>
      <c r="I173" s="49"/>
      <c r="J173" s="49"/>
      <c r="K173" s="49"/>
      <c r="L173" s="49"/>
      <c r="M173" s="49"/>
    </row>
    <row r="174" spans="2:13" ht="15" customHeight="1" x14ac:dyDescent="0.25">
      <c r="B174" s="49"/>
      <c r="C174" s="49"/>
      <c r="D174" s="49"/>
      <c r="E174" s="49"/>
      <c r="F174" s="49"/>
      <c r="G174" s="49"/>
      <c r="H174" s="49"/>
      <c r="I174" s="49"/>
      <c r="J174" s="49"/>
      <c r="K174" s="49"/>
      <c r="L174" s="49"/>
      <c r="M174" s="49"/>
    </row>
    <row r="175" spans="2:13" ht="15" customHeight="1" x14ac:dyDescent="0.25">
      <c r="B175" s="49"/>
      <c r="C175" s="49"/>
      <c r="D175" s="49"/>
      <c r="E175" s="49"/>
      <c r="F175" s="49"/>
      <c r="G175" s="49"/>
      <c r="H175" s="49"/>
      <c r="I175" s="49"/>
      <c r="J175" s="49"/>
      <c r="K175" s="49"/>
      <c r="L175" s="49"/>
      <c r="M175" s="49"/>
    </row>
    <row r="176" spans="2:13" ht="15" customHeight="1" x14ac:dyDescent="0.25">
      <c r="B176" s="49"/>
      <c r="C176" s="49"/>
      <c r="D176" s="49"/>
      <c r="E176" s="49"/>
      <c r="F176" s="49"/>
      <c r="G176" s="49"/>
      <c r="H176" s="49"/>
      <c r="I176" s="49"/>
      <c r="J176" s="49"/>
      <c r="K176" s="49"/>
      <c r="L176" s="49"/>
      <c r="M176" s="49"/>
    </row>
    <row r="177" spans="2:13" ht="15" customHeight="1" x14ac:dyDescent="0.25">
      <c r="B177" s="49"/>
      <c r="C177" s="49"/>
      <c r="D177" s="49"/>
      <c r="E177" s="49"/>
      <c r="F177" s="49"/>
      <c r="G177" s="49"/>
      <c r="H177" s="49"/>
      <c r="I177" s="49"/>
      <c r="J177" s="49"/>
      <c r="K177" s="49"/>
      <c r="L177" s="49"/>
      <c r="M177" s="49"/>
    </row>
    <row r="178" spans="2:13" ht="15" customHeight="1" x14ac:dyDescent="0.25">
      <c r="B178" s="49"/>
      <c r="C178" s="49"/>
      <c r="D178" s="49"/>
      <c r="E178" s="49"/>
      <c r="F178" s="49"/>
      <c r="G178" s="49"/>
      <c r="H178" s="49"/>
      <c r="I178" s="49"/>
      <c r="J178" s="49"/>
      <c r="K178" s="49"/>
      <c r="L178" s="49"/>
      <c r="M178" s="49"/>
    </row>
    <row r="179" spans="2:13" x14ac:dyDescent="0.25">
      <c r="B179" s="49"/>
      <c r="C179" s="49"/>
      <c r="D179" s="49"/>
      <c r="E179" s="49"/>
      <c r="F179" s="49"/>
      <c r="G179" s="49"/>
      <c r="H179" s="49"/>
      <c r="I179" s="49"/>
      <c r="J179" s="49"/>
      <c r="K179" s="49"/>
      <c r="L179" s="49"/>
      <c r="M179" s="49"/>
    </row>
    <row r="180" spans="2:13" x14ac:dyDescent="0.25">
      <c r="B180" s="49"/>
      <c r="C180" s="49"/>
      <c r="D180" s="49"/>
      <c r="E180" s="49"/>
      <c r="F180" s="49"/>
      <c r="G180" s="49"/>
      <c r="H180" s="49"/>
      <c r="I180" s="49"/>
      <c r="J180" s="49"/>
      <c r="K180" s="49"/>
      <c r="L180" s="49"/>
      <c r="M180" s="49"/>
    </row>
    <row r="181" spans="2:13" x14ac:dyDescent="0.25">
      <c r="B181" s="49"/>
      <c r="C181" s="49"/>
      <c r="D181" s="49"/>
      <c r="E181" s="49"/>
      <c r="F181" s="49"/>
      <c r="G181" s="49"/>
      <c r="H181" s="49"/>
      <c r="I181" s="49"/>
      <c r="J181" s="49"/>
      <c r="K181" s="49"/>
      <c r="L181" s="49"/>
      <c r="M181" s="49"/>
    </row>
    <row r="182" spans="2:13" x14ac:dyDescent="0.25">
      <c r="B182" s="49"/>
      <c r="C182" s="49"/>
      <c r="D182" s="49"/>
      <c r="E182" s="49"/>
      <c r="F182" s="49"/>
      <c r="G182" s="49"/>
      <c r="H182" s="49"/>
      <c r="I182" s="49"/>
      <c r="J182" s="49"/>
      <c r="K182" s="49"/>
      <c r="L182" s="49"/>
      <c r="M182" s="49"/>
    </row>
    <row r="183" spans="2:13" x14ac:dyDescent="0.25">
      <c r="B183" s="49"/>
      <c r="C183" s="49"/>
      <c r="D183" s="49"/>
      <c r="E183" s="49"/>
      <c r="F183" s="49"/>
      <c r="G183" s="49"/>
      <c r="H183" s="49"/>
      <c r="I183" s="49"/>
      <c r="J183" s="49"/>
      <c r="K183" s="49"/>
      <c r="L183" s="49"/>
      <c r="M183" s="49"/>
    </row>
    <row r="184" spans="2:13" x14ac:dyDescent="0.25">
      <c r="B184" s="49"/>
      <c r="C184" s="49"/>
      <c r="D184" s="49"/>
      <c r="E184" s="49"/>
      <c r="F184" s="49"/>
      <c r="G184" s="49"/>
      <c r="H184" s="49"/>
      <c r="I184" s="49"/>
      <c r="J184" s="49"/>
      <c r="K184" s="49"/>
      <c r="L184" s="49"/>
      <c r="M184" s="49"/>
    </row>
    <row r="185" spans="2:13" x14ac:dyDescent="0.25">
      <c r="B185" s="49"/>
      <c r="C185" s="49"/>
      <c r="D185" s="49"/>
      <c r="E185" s="49"/>
      <c r="F185" s="49"/>
      <c r="G185" s="49"/>
      <c r="H185" s="49"/>
      <c r="I185" s="49"/>
      <c r="J185" s="49"/>
      <c r="K185" s="49"/>
      <c r="L185" s="49"/>
      <c r="M185" s="49"/>
    </row>
    <row r="186" spans="2:13" x14ac:dyDescent="0.25">
      <c r="B186" s="49"/>
      <c r="C186" s="49"/>
      <c r="D186" s="49"/>
      <c r="E186" s="49"/>
      <c r="F186" s="49"/>
      <c r="G186" s="49"/>
      <c r="H186" s="49"/>
      <c r="I186" s="49"/>
      <c r="J186" s="49"/>
      <c r="K186" s="49"/>
      <c r="L186" s="49"/>
      <c r="M186" s="49"/>
    </row>
    <row r="187" spans="2:13" x14ac:dyDescent="0.25">
      <c r="B187" s="49"/>
      <c r="C187" s="49"/>
      <c r="D187" s="49"/>
      <c r="E187" s="49"/>
      <c r="F187" s="49"/>
      <c r="G187" s="49"/>
      <c r="H187" s="49"/>
      <c r="I187" s="49"/>
      <c r="J187" s="49"/>
      <c r="K187" s="49"/>
      <c r="L187" s="49"/>
      <c r="M187" s="49"/>
    </row>
    <row r="188" spans="2:13" x14ac:dyDescent="0.25">
      <c r="B188" s="49"/>
      <c r="C188" s="49"/>
      <c r="D188" s="49"/>
      <c r="E188" s="49"/>
      <c r="F188" s="49"/>
      <c r="G188" s="49"/>
      <c r="H188" s="49"/>
      <c r="I188" s="49"/>
      <c r="J188" s="49"/>
      <c r="K188" s="49"/>
      <c r="L188" s="49"/>
      <c r="M188" s="49"/>
    </row>
    <row r="189" spans="2:13" x14ac:dyDescent="0.25">
      <c r="B189" s="49"/>
      <c r="C189" s="49"/>
      <c r="D189" s="49"/>
      <c r="E189" s="49"/>
      <c r="F189" s="49"/>
      <c r="G189" s="49"/>
      <c r="H189" s="49"/>
      <c r="I189" s="49"/>
      <c r="J189" s="49"/>
      <c r="K189" s="49"/>
      <c r="L189" s="49"/>
      <c r="M189" s="49"/>
    </row>
    <row r="190" spans="2:13" x14ac:dyDescent="0.25">
      <c r="B190" s="49"/>
      <c r="C190" s="49"/>
      <c r="D190" s="49"/>
      <c r="E190" s="49"/>
      <c r="F190" s="49"/>
      <c r="G190" s="49"/>
      <c r="H190" s="49"/>
      <c r="I190" s="49"/>
      <c r="J190" s="49"/>
      <c r="K190" s="49"/>
      <c r="L190" s="49"/>
      <c r="M190" s="49"/>
    </row>
    <row r="191" spans="2:13" x14ac:dyDescent="0.25">
      <c r="B191" s="49"/>
      <c r="C191" s="49"/>
      <c r="D191" s="49"/>
      <c r="E191" s="49"/>
      <c r="F191" s="49"/>
      <c r="G191" s="49"/>
      <c r="H191" s="49"/>
      <c r="I191" s="49"/>
      <c r="J191" s="49"/>
      <c r="K191" s="49"/>
      <c r="L191" s="49"/>
      <c r="M191" s="49"/>
    </row>
    <row r="192" spans="2:13" x14ac:dyDescent="0.25">
      <c r="B192" s="49"/>
      <c r="C192" s="49"/>
      <c r="D192" s="49"/>
      <c r="E192" s="49"/>
      <c r="F192" s="49"/>
      <c r="G192" s="49"/>
      <c r="H192" s="49"/>
      <c r="I192" s="49"/>
      <c r="J192" s="49"/>
      <c r="K192" s="49"/>
      <c r="L192" s="49"/>
      <c r="M192" s="49"/>
    </row>
    <row r="193" spans="2:13" x14ac:dyDescent="0.25">
      <c r="B193" s="49"/>
      <c r="C193" s="49"/>
      <c r="D193" s="49"/>
      <c r="E193" s="49"/>
      <c r="F193" s="49"/>
      <c r="G193" s="49"/>
      <c r="H193" s="49"/>
      <c r="I193" s="49"/>
      <c r="J193" s="49"/>
      <c r="K193" s="49"/>
      <c r="L193" s="49"/>
      <c r="M193" s="49"/>
    </row>
    <row r="194" spans="2:13" x14ac:dyDescent="0.25">
      <c r="B194" s="49"/>
      <c r="C194" s="49"/>
      <c r="D194" s="49"/>
      <c r="E194" s="49"/>
      <c r="F194" s="49"/>
      <c r="G194" s="49"/>
      <c r="H194" s="49"/>
      <c r="I194" s="49"/>
      <c r="J194" s="49"/>
      <c r="K194" s="49"/>
      <c r="L194" s="49"/>
      <c r="M194" s="49"/>
    </row>
    <row r="195" spans="2:13" x14ac:dyDescent="0.25">
      <c r="B195" s="49"/>
      <c r="C195" s="49"/>
      <c r="D195" s="49"/>
      <c r="E195" s="49"/>
      <c r="F195" s="49"/>
      <c r="G195" s="49"/>
      <c r="H195" s="49"/>
      <c r="I195" s="49"/>
      <c r="J195" s="49"/>
      <c r="K195" s="49"/>
      <c r="L195" s="49"/>
      <c r="M195" s="49"/>
    </row>
    <row r="196" spans="2:13" x14ac:dyDescent="0.25">
      <c r="B196" s="49"/>
      <c r="C196" s="49"/>
      <c r="D196" s="49"/>
      <c r="E196" s="49"/>
      <c r="F196" s="49"/>
      <c r="G196" s="49"/>
      <c r="H196" s="49"/>
      <c r="I196" s="49"/>
      <c r="J196" s="49"/>
      <c r="K196" s="49"/>
      <c r="L196" s="49"/>
      <c r="M196" s="49"/>
    </row>
    <row r="197" spans="2:13" x14ac:dyDescent="0.25">
      <c r="B197" s="49"/>
      <c r="C197" s="49"/>
      <c r="D197" s="49"/>
      <c r="E197" s="49"/>
      <c r="F197" s="49"/>
      <c r="G197" s="49"/>
      <c r="H197" s="49"/>
      <c r="I197" s="49"/>
      <c r="J197" s="49"/>
      <c r="K197" s="49"/>
      <c r="L197" s="49"/>
      <c r="M197" s="49"/>
    </row>
    <row r="198" spans="2:13" x14ac:dyDescent="0.25">
      <c r="B198" s="49"/>
      <c r="C198" s="49"/>
      <c r="D198" s="49"/>
      <c r="E198" s="49"/>
      <c r="F198" s="49"/>
      <c r="G198" s="49"/>
      <c r="H198" s="49"/>
      <c r="I198" s="49"/>
      <c r="J198" s="49"/>
      <c r="K198" s="49"/>
      <c r="L198" s="49"/>
      <c r="M198" s="49"/>
    </row>
    <row r="199" spans="2:13" x14ac:dyDescent="0.25">
      <c r="B199" s="49"/>
      <c r="C199" s="49"/>
      <c r="D199" s="49"/>
      <c r="E199" s="49"/>
      <c r="F199" s="49"/>
      <c r="G199" s="49"/>
      <c r="H199" s="49"/>
      <c r="I199" s="49"/>
      <c r="J199" s="49"/>
      <c r="K199" s="49"/>
      <c r="L199" s="49"/>
      <c r="M199" s="49"/>
    </row>
    <row r="200" spans="2:13" x14ac:dyDescent="0.25">
      <c r="B200" s="49"/>
      <c r="C200" s="49"/>
      <c r="D200" s="49"/>
      <c r="E200" s="49"/>
      <c r="F200" s="49"/>
      <c r="G200" s="49"/>
      <c r="H200" s="49"/>
      <c r="I200" s="49"/>
      <c r="J200" s="49"/>
      <c r="K200" s="49"/>
      <c r="L200" s="49"/>
      <c r="M200" s="49"/>
    </row>
    <row r="201" spans="2:13" x14ac:dyDescent="0.25">
      <c r="B201" s="49"/>
      <c r="C201" s="49"/>
      <c r="D201" s="49"/>
      <c r="E201" s="49"/>
      <c r="F201" s="49"/>
      <c r="G201" s="49"/>
      <c r="H201" s="49"/>
      <c r="I201" s="49"/>
      <c r="J201" s="49"/>
      <c r="K201" s="49"/>
      <c r="L201" s="49"/>
      <c r="M201" s="49"/>
    </row>
    <row r="202" spans="2:13" x14ac:dyDescent="0.25">
      <c r="B202" s="49"/>
      <c r="C202" s="49"/>
      <c r="D202" s="49"/>
      <c r="E202" s="49"/>
      <c r="F202" s="49"/>
      <c r="G202" s="49"/>
      <c r="H202" s="49"/>
      <c r="I202" s="49"/>
      <c r="J202" s="49"/>
      <c r="K202" s="49"/>
      <c r="L202" s="49"/>
      <c r="M202" s="49"/>
    </row>
    <row r="203" spans="2:13" x14ac:dyDescent="0.25">
      <c r="B203" s="49"/>
      <c r="C203" s="49"/>
      <c r="D203" s="49"/>
      <c r="E203" s="49"/>
      <c r="F203" s="49"/>
      <c r="G203" s="49"/>
      <c r="H203" s="49"/>
      <c r="I203" s="49"/>
      <c r="J203" s="49"/>
      <c r="K203" s="49"/>
      <c r="L203" s="49"/>
      <c r="M203" s="49"/>
    </row>
    <row r="204" spans="2:13" x14ac:dyDescent="0.25">
      <c r="B204" s="49"/>
      <c r="C204" s="49"/>
      <c r="D204" s="49"/>
      <c r="E204" s="49"/>
      <c r="F204" s="49"/>
      <c r="G204" s="49"/>
      <c r="H204" s="49"/>
      <c r="I204" s="49"/>
      <c r="J204" s="49"/>
      <c r="K204" s="49"/>
      <c r="L204" s="49"/>
      <c r="M204" s="49"/>
    </row>
    <row r="205" spans="2:13" x14ac:dyDescent="0.25">
      <c r="B205" s="49"/>
      <c r="C205" s="49"/>
      <c r="D205" s="49"/>
      <c r="E205" s="49"/>
      <c r="F205" s="49"/>
      <c r="G205" s="49"/>
      <c r="H205" s="49"/>
      <c r="I205" s="49"/>
      <c r="J205" s="49"/>
      <c r="K205" s="49"/>
      <c r="L205" s="49"/>
      <c r="M205" s="49"/>
    </row>
    <row r="206" spans="2:13" x14ac:dyDescent="0.25">
      <c r="B206" s="49"/>
      <c r="C206" s="49"/>
      <c r="D206" s="49"/>
      <c r="E206" s="49"/>
      <c r="F206" s="49"/>
      <c r="G206" s="49"/>
      <c r="H206" s="49"/>
      <c r="I206" s="49"/>
      <c r="J206" s="49"/>
      <c r="K206" s="49"/>
      <c r="L206" s="49"/>
      <c r="M206" s="49"/>
    </row>
    <row r="207" spans="2:13" x14ac:dyDescent="0.25">
      <c r="B207" s="49"/>
      <c r="C207" s="49"/>
      <c r="D207" s="49"/>
      <c r="E207" s="49"/>
      <c r="F207" s="49"/>
      <c r="G207" s="49"/>
      <c r="H207" s="49"/>
      <c r="I207" s="49"/>
      <c r="J207" s="49"/>
      <c r="K207" s="49"/>
      <c r="L207" s="49"/>
      <c r="M207" s="49"/>
    </row>
    <row r="208" spans="2:13" x14ac:dyDescent="0.25">
      <c r="B208" s="49"/>
      <c r="C208" s="49"/>
      <c r="D208" s="49"/>
      <c r="E208" s="49"/>
      <c r="F208" s="49"/>
      <c r="G208" s="49"/>
      <c r="I208" s="49"/>
      <c r="J208" s="49"/>
      <c r="K208" s="49"/>
      <c r="L208" s="49"/>
      <c r="M208" s="49"/>
    </row>
    <row r="209" spans="2:13" x14ac:dyDescent="0.25">
      <c r="B209" s="49"/>
      <c r="C209" s="49"/>
      <c r="D209" s="49"/>
      <c r="E209" s="49"/>
      <c r="F209" s="49"/>
      <c r="G209" s="49"/>
      <c r="I209" s="49"/>
      <c r="J209" s="49"/>
      <c r="K209" s="49"/>
      <c r="L209" s="49"/>
      <c r="M209" s="49"/>
    </row>
    <row r="210" spans="2:13" x14ac:dyDescent="0.25">
      <c r="B210" s="49"/>
      <c r="C210" s="49"/>
      <c r="D210" s="49"/>
      <c r="E210" s="49"/>
      <c r="F210" s="49"/>
      <c r="G210" s="49"/>
      <c r="I210" s="49"/>
      <c r="J210" s="49"/>
      <c r="K210" s="49"/>
      <c r="L210" s="49"/>
      <c r="M210" s="49"/>
    </row>
    <row r="211" spans="2:13" x14ac:dyDescent="0.25">
      <c r="B211" s="49"/>
      <c r="C211" s="49"/>
      <c r="D211" s="49"/>
      <c r="E211" s="49"/>
      <c r="F211" s="49"/>
      <c r="G211" s="49"/>
      <c r="I211" s="49"/>
      <c r="J211" s="49"/>
      <c r="K211" s="49"/>
      <c r="L211" s="49"/>
      <c r="M211" s="49"/>
    </row>
    <row r="212" spans="2:13" x14ac:dyDescent="0.25">
      <c r="B212" s="49"/>
      <c r="C212" s="49"/>
      <c r="D212" s="49"/>
      <c r="E212" s="49"/>
      <c r="F212" s="49"/>
      <c r="G212" s="49"/>
      <c r="I212" s="49"/>
      <c r="J212" s="49"/>
      <c r="K212" s="49"/>
      <c r="L212" s="49"/>
      <c r="M212" s="49"/>
    </row>
    <row r="213" spans="2:13" x14ac:dyDescent="0.25">
      <c r="B213" s="49"/>
      <c r="C213" s="49"/>
      <c r="D213" s="49"/>
      <c r="E213" s="49"/>
      <c r="F213" s="49"/>
      <c r="G213" s="49"/>
      <c r="I213" s="49"/>
      <c r="J213" s="49"/>
      <c r="K213" s="49"/>
      <c r="L213" s="49"/>
      <c r="M213" s="49"/>
    </row>
    <row r="214" spans="2:13" x14ac:dyDescent="0.25">
      <c r="B214" s="49"/>
      <c r="C214" s="49"/>
      <c r="D214" s="49"/>
      <c r="E214" s="49"/>
      <c r="F214" s="49"/>
      <c r="G214" s="49"/>
      <c r="I214" s="49"/>
      <c r="J214" s="49"/>
      <c r="K214" s="49"/>
      <c r="L214" s="49"/>
      <c r="M214" s="49"/>
    </row>
    <row r="215" spans="2:13" x14ac:dyDescent="0.25">
      <c r="B215" s="49"/>
      <c r="C215" s="49"/>
      <c r="D215" s="49"/>
      <c r="E215" s="49"/>
      <c r="F215" s="49"/>
      <c r="G215" s="49"/>
      <c r="I215" s="49"/>
      <c r="J215" s="49"/>
      <c r="K215" s="49"/>
      <c r="L215" s="49"/>
      <c r="M215" s="49"/>
    </row>
    <row r="216" spans="2:13" x14ac:dyDescent="0.25">
      <c r="B216" s="49"/>
      <c r="C216" s="49"/>
      <c r="D216" s="49"/>
      <c r="E216" s="49"/>
      <c r="F216" s="49"/>
      <c r="G216" s="49"/>
      <c r="I216" s="49"/>
      <c r="J216" s="49"/>
      <c r="K216" s="49"/>
      <c r="L216" s="49"/>
      <c r="M216" s="49"/>
    </row>
    <row r="217" spans="2:13" x14ac:dyDescent="0.25">
      <c r="B217" s="49"/>
      <c r="C217" s="49"/>
      <c r="D217" s="49"/>
      <c r="E217" s="49"/>
      <c r="F217" s="49"/>
      <c r="G217" s="49"/>
      <c r="I217" s="49"/>
      <c r="J217" s="49"/>
      <c r="K217" s="49"/>
      <c r="L217" s="49"/>
      <c r="M217" s="49"/>
    </row>
    <row r="218" spans="2:13" x14ac:dyDescent="0.25">
      <c r="B218" s="49"/>
      <c r="C218" s="49"/>
      <c r="D218" s="49"/>
      <c r="E218" s="49"/>
      <c r="F218" s="49"/>
      <c r="G218" s="49"/>
      <c r="I218" s="49"/>
      <c r="J218" s="49"/>
      <c r="K218" s="49"/>
      <c r="L218" s="49"/>
      <c r="M218" s="49"/>
    </row>
    <row r="219" spans="2:13" x14ac:dyDescent="0.25">
      <c r="B219" s="49"/>
      <c r="C219" s="49"/>
      <c r="D219" s="49"/>
      <c r="E219" s="49"/>
      <c r="F219" s="49"/>
      <c r="G219" s="49"/>
      <c r="I219" s="49"/>
      <c r="J219" s="49"/>
      <c r="K219" s="49"/>
      <c r="L219" s="49"/>
      <c r="M219" s="49"/>
    </row>
    <row r="220" spans="2:13" x14ac:dyDescent="0.25">
      <c r="B220" s="49"/>
      <c r="C220" s="49"/>
      <c r="D220" s="49"/>
      <c r="E220" s="49"/>
      <c r="F220" s="49"/>
      <c r="G220" s="49"/>
      <c r="I220" s="49"/>
      <c r="J220" s="49"/>
      <c r="K220" s="49"/>
      <c r="L220" s="49"/>
      <c r="M220" s="49"/>
    </row>
    <row r="221" spans="2:13" x14ac:dyDescent="0.25">
      <c r="B221" s="49"/>
      <c r="C221" s="49"/>
      <c r="D221" s="49"/>
      <c r="E221" s="49"/>
      <c r="F221" s="49"/>
      <c r="G221" s="49"/>
      <c r="I221" s="49"/>
      <c r="J221" s="49"/>
      <c r="K221" s="49"/>
      <c r="L221" s="49"/>
      <c r="M221" s="49"/>
    </row>
    <row r="222" spans="2:13" x14ac:dyDescent="0.25">
      <c r="B222" s="49"/>
      <c r="C222" s="49"/>
      <c r="D222" s="49"/>
      <c r="E222" s="49"/>
      <c r="F222" s="49"/>
      <c r="G222" s="49"/>
      <c r="I222" s="49"/>
      <c r="J222" s="49"/>
      <c r="K222" s="49"/>
      <c r="L222" s="49"/>
      <c r="M222" s="49"/>
    </row>
    <row r="223" spans="2:13" x14ac:dyDescent="0.25">
      <c r="B223" s="49"/>
      <c r="C223" s="49"/>
      <c r="D223" s="49"/>
      <c r="E223" s="49"/>
      <c r="F223" s="49"/>
      <c r="G223" s="49"/>
      <c r="I223" s="49"/>
      <c r="J223" s="49"/>
      <c r="K223" s="49"/>
      <c r="L223" s="49"/>
      <c r="M223" s="49"/>
    </row>
    <row r="224" spans="2:13" x14ac:dyDescent="0.25">
      <c r="B224" s="49"/>
      <c r="C224" s="49"/>
      <c r="D224" s="49"/>
      <c r="E224" s="49"/>
      <c r="F224" s="49"/>
      <c r="G224" s="49"/>
      <c r="I224" s="49"/>
      <c r="J224" s="49"/>
      <c r="K224" s="49"/>
      <c r="L224" s="49"/>
      <c r="M224" s="49"/>
    </row>
    <row r="225" spans="2:13" x14ac:dyDescent="0.25">
      <c r="B225" s="49"/>
      <c r="C225" s="49"/>
      <c r="D225" s="49"/>
      <c r="E225" s="49"/>
      <c r="F225" s="49"/>
      <c r="G225" s="49"/>
      <c r="I225" s="49"/>
      <c r="J225" s="49"/>
      <c r="K225" s="49"/>
      <c r="L225" s="49"/>
      <c r="M225" s="49"/>
    </row>
    <row r="226" spans="2:13" x14ac:dyDescent="0.25">
      <c r="B226" s="49"/>
      <c r="C226" s="49"/>
      <c r="D226" s="49"/>
      <c r="E226" s="49"/>
      <c r="F226" s="49"/>
      <c r="G226" s="49"/>
      <c r="I226" s="49"/>
      <c r="J226" s="49"/>
      <c r="K226" s="49"/>
      <c r="L226" s="49"/>
      <c r="M226" s="49"/>
    </row>
    <row r="227" spans="2:13" x14ac:dyDescent="0.25">
      <c r="B227" s="49"/>
      <c r="C227" s="49"/>
      <c r="D227" s="49"/>
      <c r="E227" s="49"/>
      <c r="F227" s="49"/>
      <c r="G227" s="49"/>
      <c r="I227" s="49"/>
      <c r="J227" s="49"/>
      <c r="K227" s="49"/>
      <c r="L227" s="49"/>
      <c r="M227" s="49"/>
    </row>
    <row r="228" spans="2:13" x14ac:dyDescent="0.25">
      <c r="B228" s="49"/>
      <c r="C228" s="49"/>
      <c r="D228" s="49"/>
      <c r="E228" s="49"/>
      <c r="F228" s="49"/>
      <c r="G228" s="49"/>
      <c r="I228" s="49"/>
      <c r="J228" s="49"/>
      <c r="K228" s="49"/>
      <c r="L228" s="49"/>
      <c r="M228" s="49"/>
    </row>
    <row r="229" spans="2:13" x14ac:dyDescent="0.25">
      <c r="B229" s="49"/>
      <c r="C229" s="49"/>
      <c r="D229" s="49"/>
      <c r="E229" s="49"/>
      <c r="F229" s="49"/>
      <c r="G229" s="49"/>
      <c r="I229" s="49"/>
      <c r="J229" s="49"/>
      <c r="K229" s="49"/>
      <c r="L229" s="49"/>
      <c r="M229" s="49"/>
    </row>
    <row r="230" spans="2:13" x14ac:dyDescent="0.25">
      <c r="B230" s="49"/>
      <c r="C230" s="49"/>
      <c r="D230" s="49"/>
      <c r="E230" s="49"/>
      <c r="F230" s="49"/>
      <c r="G230" s="49"/>
      <c r="I230" s="49"/>
      <c r="J230" s="49"/>
      <c r="K230" s="49"/>
      <c r="L230" s="49"/>
      <c r="M230" s="49"/>
    </row>
    <row r="231" spans="2:13" x14ac:dyDescent="0.25">
      <c r="B231" s="49"/>
      <c r="C231" s="49"/>
      <c r="D231" s="49"/>
      <c r="E231" s="49"/>
      <c r="F231" s="49"/>
      <c r="G231" s="49"/>
      <c r="I231" s="49"/>
      <c r="J231" s="49"/>
      <c r="K231" s="49"/>
      <c r="L231" s="49"/>
      <c r="M231" s="49"/>
    </row>
    <row r="232" spans="2:13" x14ac:dyDescent="0.25">
      <c r="B232" s="49"/>
      <c r="C232" s="49"/>
      <c r="D232" s="49"/>
      <c r="E232" s="49"/>
      <c r="F232" s="49"/>
      <c r="G232" s="49"/>
      <c r="I232" s="49"/>
      <c r="J232" s="49"/>
      <c r="K232" s="49"/>
      <c r="L232" s="49"/>
      <c r="M232" s="49"/>
    </row>
    <row r="233" spans="2:13" x14ac:dyDescent="0.25">
      <c r="B233" s="49"/>
      <c r="C233" s="49"/>
      <c r="D233" s="49"/>
      <c r="E233" s="49"/>
      <c r="F233" s="49"/>
      <c r="G233" s="49"/>
      <c r="I233" s="49"/>
      <c r="J233" s="49"/>
      <c r="K233" s="49"/>
      <c r="L233" s="49"/>
      <c r="M233" s="49"/>
    </row>
    <row r="234" spans="2:13" x14ac:dyDescent="0.25">
      <c r="B234" s="49"/>
      <c r="C234" s="49"/>
      <c r="D234" s="49"/>
      <c r="E234" s="49"/>
      <c r="F234" s="49"/>
      <c r="G234" s="49"/>
      <c r="I234" s="49"/>
      <c r="J234" s="49"/>
      <c r="K234" s="49"/>
      <c r="L234" s="49"/>
      <c r="M234" s="49"/>
    </row>
    <row r="235" spans="2:13" x14ac:dyDescent="0.25">
      <c r="B235" s="49"/>
      <c r="C235" s="49"/>
      <c r="D235" s="49"/>
      <c r="E235" s="49"/>
      <c r="F235" s="49"/>
      <c r="G235" s="49"/>
      <c r="I235" s="49"/>
      <c r="J235" s="49"/>
      <c r="K235" s="49"/>
      <c r="L235" s="49"/>
      <c r="M235" s="49"/>
    </row>
    <row r="236" spans="2:13" x14ac:dyDescent="0.25">
      <c r="B236" s="49"/>
      <c r="C236" s="49"/>
      <c r="D236" s="49"/>
      <c r="E236" s="49"/>
      <c r="F236" s="49"/>
      <c r="G236" s="49"/>
      <c r="I236" s="49"/>
      <c r="J236" s="49"/>
      <c r="K236" s="49"/>
      <c r="L236" s="49"/>
      <c r="M236" s="49"/>
    </row>
    <row r="237" spans="2:13" x14ac:dyDescent="0.25">
      <c r="B237" s="49"/>
      <c r="C237" s="49"/>
      <c r="D237" s="49"/>
      <c r="E237" s="49"/>
      <c r="F237" s="49"/>
      <c r="G237" s="49"/>
      <c r="I237" s="49"/>
      <c r="J237" s="49"/>
      <c r="K237" s="49"/>
      <c r="L237" s="49"/>
      <c r="M237" s="49"/>
    </row>
    <row r="238" spans="2:13" x14ac:dyDescent="0.25">
      <c r="B238" s="49"/>
      <c r="C238" s="49"/>
      <c r="D238" s="49"/>
      <c r="E238" s="49"/>
      <c r="F238" s="49"/>
      <c r="G238" s="49"/>
      <c r="I238" s="49"/>
      <c r="J238" s="49"/>
      <c r="K238" s="49"/>
      <c r="L238" s="49"/>
      <c r="M238" s="49"/>
    </row>
    <row r="239" spans="2:13" x14ac:dyDescent="0.25">
      <c r="B239" s="49"/>
      <c r="C239" s="49"/>
      <c r="D239" s="49"/>
      <c r="E239" s="49"/>
      <c r="F239" s="49"/>
      <c r="G239" s="49"/>
      <c r="I239" s="49"/>
      <c r="J239" s="49"/>
      <c r="K239" s="49"/>
      <c r="L239" s="49"/>
      <c r="M239" s="49"/>
    </row>
    <row r="240" spans="2:13" x14ac:dyDescent="0.25">
      <c r="B240" s="49"/>
      <c r="C240" s="49"/>
      <c r="D240" s="49"/>
      <c r="E240" s="49"/>
      <c r="F240" s="49"/>
      <c r="G240" s="49"/>
      <c r="I240" s="49"/>
      <c r="J240" s="49"/>
      <c r="K240" s="49"/>
      <c r="L240" s="49"/>
      <c r="M240" s="49"/>
    </row>
    <row r="241" spans="2:13" x14ac:dyDescent="0.25">
      <c r="B241" s="49"/>
      <c r="C241" s="49"/>
      <c r="D241" s="49"/>
      <c r="E241" s="49"/>
      <c r="F241" s="49"/>
      <c r="G241" s="49"/>
      <c r="I241" s="49"/>
      <c r="J241" s="49"/>
      <c r="K241" s="49"/>
      <c r="L241" s="49"/>
      <c r="M241" s="49"/>
    </row>
    <row r="242" spans="2:13" x14ac:dyDescent="0.25">
      <c r="B242" s="49"/>
      <c r="C242" s="49"/>
      <c r="D242" s="49"/>
      <c r="E242" s="49"/>
      <c r="F242" s="49"/>
      <c r="G242" s="49"/>
      <c r="I242" s="49"/>
      <c r="J242" s="49"/>
      <c r="K242" s="49"/>
      <c r="L242" s="49"/>
      <c r="M242" s="49"/>
    </row>
    <row r="243" spans="2:13" x14ac:dyDescent="0.25">
      <c r="B243" s="49"/>
      <c r="C243" s="49"/>
      <c r="D243" s="49"/>
      <c r="E243" s="49"/>
      <c r="F243" s="49"/>
      <c r="G243" s="49"/>
      <c r="I243" s="49"/>
      <c r="J243" s="49"/>
      <c r="K243" s="49"/>
      <c r="L243" s="49"/>
      <c r="M243" s="49"/>
    </row>
    <row r="244" spans="2:13" x14ac:dyDescent="0.25">
      <c r="B244" s="49"/>
      <c r="C244" s="49"/>
      <c r="D244" s="49"/>
      <c r="E244" s="49"/>
      <c r="F244" s="49"/>
      <c r="G244" s="49"/>
      <c r="I244" s="49"/>
      <c r="J244" s="49"/>
      <c r="K244" s="49"/>
      <c r="L244" s="49"/>
      <c r="M244" s="49"/>
    </row>
    <row r="245" spans="2:13" x14ac:dyDescent="0.25">
      <c r="B245" s="49"/>
      <c r="C245" s="49"/>
      <c r="D245" s="49"/>
      <c r="E245" s="49"/>
      <c r="F245" s="49"/>
      <c r="G245" s="49"/>
      <c r="I245" s="49"/>
      <c r="J245" s="49"/>
      <c r="K245" s="49"/>
      <c r="L245" s="49"/>
      <c r="M245" s="49"/>
    </row>
    <row r="246" spans="2:13" x14ac:dyDescent="0.25">
      <c r="B246" s="49"/>
      <c r="C246" s="49"/>
      <c r="D246" s="49"/>
      <c r="E246" s="49"/>
      <c r="F246" s="49"/>
      <c r="G246" s="49"/>
      <c r="I246" s="49"/>
      <c r="J246" s="49"/>
      <c r="K246" s="49"/>
      <c r="L246" s="49"/>
      <c r="M246" s="49"/>
    </row>
    <row r="247" spans="2:13" x14ac:dyDescent="0.25">
      <c r="B247" s="49"/>
      <c r="C247" s="49"/>
      <c r="D247" s="49"/>
      <c r="E247" s="49"/>
      <c r="F247" s="49"/>
      <c r="G247" s="49"/>
      <c r="I247" s="49"/>
      <c r="J247" s="49"/>
      <c r="K247" s="49"/>
      <c r="L247" s="49"/>
      <c r="M247" s="49"/>
    </row>
    <row r="248" spans="2:13" x14ac:dyDescent="0.25">
      <c r="B248" s="49"/>
      <c r="C248" s="49"/>
      <c r="D248" s="49"/>
      <c r="E248" s="49"/>
      <c r="F248" s="49"/>
      <c r="G248" s="49"/>
      <c r="I248" s="49"/>
      <c r="J248" s="49"/>
      <c r="K248" s="49"/>
      <c r="L248" s="49"/>
      <c r="M248" s="49"/>
    </row>
    <row r="249" spans="2:13" x14ac:dyDescent="0.25">
      <c r="B249" s="49"/>
      <c r="C249" s="49"/>
      <c r="D249" s="49"/>
      <c r="E249" s="49"/>
      <c r="F249" s="49"/>
      <c r="G249" s="49"/>
      <c r="I249" s="49"/>
      <c r="J249" s="49"/>
      <c r="K249" s="49"/>
      <c r="L249" s="49"/>
      <c r="M249" s="49"/>
    </row>
    <row r="250" spans="2:13" x14ac:dyDescent="0.25">
      <c r="B250" s="49"/>
      <c r="C250" s="49"/>
      <c r="D250" s="49"/>
      <c r="E250" s="49"/>
      <c r="F250" s="49"/>
      <c r="G250" s="49"/>
      <c r="I250" s="49"/>
      <c r="J250" s="49"/>
      <c r="K250" s="49"/>
      <c r="L250" s="49"/>
      <c r="M250" s="49"/>
    </row>
    <row r="251" spans="2:13" x14ac:dyDescent="0.25">
      <c r="B251" s="49"/>
      <c r="C251" s="49"/>
      <c r="D251" s="49"/>
      <c r="E251" s="49"/>
      <c r="F251" s="49"/>
      <c r="G251" s="49"/>
      <c r="I251" s="49"/>
      <c r="J251" s="49"/>
      <c r="K251" s="49"/>
      <c r="L251" s="49"/>
      <c r="M251" s="49"/>
    </row>
    <row r="252" spans="2:13" x14ac:dyDescent="0.25">
      <c r="B252" s="49"/>
      <c r="C252" s="49"/>
      <c r="D252" s="49"/>
      <c r="E252" s="49"/>
      <c r="F252" s="49"/>
      <c r="G252" s="49"/>
      <c r="I252" s="49"/>
      <c r="J252" s="49"/>
      <c r="K252" s="49"/>
      <c r="L252" s="49"/>
      <c r="M252" s="49"/>
    </row>
    <row r="253" spans="2:13" x14ac:dyDescent="0.25">
      <c r="B253" s="49"/>
      <c r="C253" s="49"/>
      <c r="D253" s="49"/>
      <c r="E253" s="49"/>
      <c r="F253" s="49"/>
      <c r="G253" s="49"/>
      <c r="I253" s="49"/>
      <c r="J253" s="49"/>
      <c r="K253" s="49"/>
      <c r="L253" s="49"/>
      <c r="M253" s="49"/>
    </row>
    <row r="254" spans="2:13" x14ac:dyDescent="0.25">
      <c r="B254" s="49"/>
      <c r="C254" s="49"/>
      <c r="D254" s="49"/>
      <c r="E254" s="49"/>
      <c r="F254" s="49"/>
      <c r="G254" s="49"/>
      <c r="I254" s="49"/>
      <c r="J254" s="49"/>
      <c r="K254" s="49"/>
      <c r="L254" s="49"/>
      <c r="M254" s="49"/>
    </row>
    <row r="255" spans="2:13" x14ac:dyDescent="0.25">
      <c r="B255" s="49"/>
      <c r="C255" s="49"/>
      <c r="D255" s="49"/>
      <c r="E255" s="49"/>
      <c r="F255" s="49"/>
      <c r="G255" s="49"/>
      <c r="I255" s="49"/>
      <c r="J255" s="49"/>
      <c r="K255" s="49"/>
      <c r="L255" s="49"/>
      <c r="M255" s="49"/>
    </row>
    <row r="256" spans="2:13" x14ac:dyDescent="0.25">
      <c r="B256" s="49"/>
      <c r="C256" s="49"/>
      <c r="D256" s="49"/>
      <c r="E256" s="49"/>
      <c r="F256" s="49"/>
      <c r="G256" s="49"/>
      <c r="I256" s="49"/>
      <c r="J256" s="49"/>
      <c r="K256" s="49"/>
      <c r="L256" s="49"/>
      <c r="M256" s="49"/>
    </row>
    <row r="257" spans="2:13" x14ac:dyDescent="0.25">
      <c r="B257" s="49"/>
      <c r="C257" s="49"/>
      <c r="D257" s="49"/>
      <c r="E257" s="49"/>
      <c r="F257" s="49"/>
      <c r="G257" s="49"/>
      <c r="I257" s="49"/>
      <c r="J257" s="49"/>
      <c r="K257" s="49"/>
      <c r="L257" s="49"/>
      <c r="M257" s="49"/>
    </row>
    <row r="258" spans="2:13" x14ac:dyDescent="0.25">
      <c r="B258" s="49"/>
      <c r="C258" s="49"/>
      <c r="D258" s="49"/>
      <c r="E258" s="49"/>
      <c r="F258" s="49"/>
      <c r="G258" s="49"/>
      <c r="I258" s="49"/>
      <c r="J258" s="49"/>
      <c r="K258" s="49"/>
      <c r="L258" s="49"/>
      <c r="M258" s="49"/>
    </row>
    <row r="259" spans="2:13" x14ac:dyDescent="0.25">
      <c r="B259" s="49"/>
      <c r="C259" s="49"/>
      <c r="D259" s="49"/>
      <c r="E259" s="49"/>
      <c r="F259" s="49"/>
      <c r="G259" s="49"/>
      <c r="I259" s="49"/>
      <c r="J259" s="49"/>
      <c r="K259" s="49"/>
      <c r="L259" s="49"/>
      <c r="M259" s="49"/>
    </row>
    <row r="260" spans="2:13" x14ac:dyDescent="0.25">
      <c r="B260" s="49"/>
      <c r="C260" s="49"/>
      <c r="D260" s="49"/>
      <c r="E260" s="49"/>
      <c r="F260" s="49"/>
      <c r="G260" s="49"/>
      <c r="I260" s="49"/>
      <c r="J260" s="49"/>
      <c r="K260" s="49"/>
      <c r="L260" s="49"/>
      <c r="M260" s="49"/>
    </row>
    <row r="261" spans="2:13" x14ac:dyDescent="0.25">
      <c r="B261" s="49"/>
      <c r="C261" s="49"/>
      <c r="D261" s="49"/>
      <c r="E261" s="49"/>
      <c r="F261" s="49"/>
      <c r="G261" s="49"/>
      <c r="I261" s="49"/>
      <c r="J261" s="49"/>
      <c r="K261" s="49"/>
      <c r="L261" s="49"/>
      <c r="M261" s="49"/>
    </row>
    <row r="262" spans="2:13" x14ac:dyDescent="0.25">
      <c r="B262" s="49"/>
      <c r="C262" s="49"/>
      <c r="D262" s="49"/>
      <c r="E262" s="49"/>
      <c r="F262" s="49"/>
      <c r="G262" s="49"/>
      <c r="I262" s="49"/>
      <c r="J262" s="49"/>
      <c r="K262" s="49"/>
      <c r="L262" s="49"/>
      <c r="M262" s="49"/>
    </row>
    <row r="263" spans="2:13" x14ac:dyDescent="0.25">
      <c r="B263" s="49"/>
      <c r="C263" s="49"/>
      <c r="D263" s="49"/>
      <c r="E263" s="49"/>
      <c r="F263" s="49"/>
      <c r="G263" s="49"/>
      <c r="I263" s="49"/>
      <c r="J263" s="49"/>
      <c r="K263" s="49"/>
      <c r="L263" s="49"/>
      <c r="M263" s="49"/>
    </row>
    <row r="264" spans="2:13" x14ac:dyDescent="0.25">
      <c r="B264" s="49"/>
      <c r="C264" s="49"/>
      <c r="D264" s="49"/>
      <c r="E264" s="49"/>
      <c r="F264" s="49"/>
      <c r="G264" s="49"/>
      <c r="I264" s="49"/>
      <c r="J264" s="49"/>
      <c r="K264" s="49"/>
      <c r="L264" s="49"/>
      <c r="M264" s="49"/>
    </row>
    <row r="265" spans="2:13" x14ac:dyDescent="0.25">
      <c r="B265" s="49"/>
      <c r="C265" s="49"/>
      <c r="D265" s="49"/>
      <c r="E265" s="49"/>
      <c r="F265" s="49"/>
      <c r="G265" s="49"/>
    </row>
    <row r="266" spans="2:13" x14ac:dyDescent="0.25">
      <c r="B266" s="49"/>
      <c r="C266" s="49"/>
      <c r="D266" s="49"/>
      <c r="E266" s="49"/>
      <c r="F266" s="49"/>
      <c r="G266" s="49"/>
    </row>
    <row r="267" spans="2:13" x14ac:dyDescent="0.25">
      <c r="B267" s="49"/>
      <c r="C267" s="49"/>
      <c r="D267" s="49"/>
      <c r="E267" s="49"/>
      <c r="F267" s="49"/>
      <c r="G267" s="49"/>
    </row>
  </sheetData>
  <sheetProtection algorithmName="SHA-512" hashValue="kswczBKgj8s6Qk0UDKOOics/Drb+fY+elOtPzYs0CFmOEq1hWn6ZRY/oH5EQrVBWIdSSGiXkVnpUx9t3MeRaFA==" saltValue="2g1VMNbDmYwGbKh/ZBPznw==" spinCount="100000" sheet="1" objects="1" scenarios="1"/>
  <mergeCells count="176">
    <mergeCell ref="B35:F35"/>
    <mergeCell ref="B36:F36"/>
    <mergeCell ref="B37:F37"/>
    <mergeCell ref="B38:F38"/>
    <mergeCell ref="I35:M35"/>
    <mergeCell ref="I36:M36"/>
    <mergeCell ref="I37:M37"/>
    <mergeCell ref="B8:F8"/>
    <mergeCell ref="B9:F9"/>
    <mergeCell ref="B10:F10"/>
    <mergeCell ref="B11:F11"/>
    <mergeCell ref="B13:F13"/>
    <mergeCell ref="B14:F14"/>
    <mergeCell ref="B34:F34"/>
    <mergeCell ref="I20:M20"/>
    <mergeCell ref="I21:M21"/>
    <mergeCell ref="I22:M22"/>
    <mergeCell ref="I23:M23"/>
    <mergeCell ref="I24:M24"/>
    <mergeCell ref="I25:M25"/>
    <mergeCell ref="B23:F23"/>
    <mergeCell ref="B26:F26"/>
    <mergeCell ref="B33:F33"/>
    <mergeCell ref="I26:M26"/>
    <mergeCell ref="B3:N3"/>
    <mergeCell ref="I7:M7"/>
    <mergeCell ref="I8:M8"/>
    <mergeCell ref="I6:M6"/>
    <mergeCell ref="I9:M9"/>
    <mergeCell ref="I10:M10"/>
    <mergeCell ref="I11:M11"/>
    <mergeCell ref="I12:M12"/>
    <mergeCell ref="B25:F25"/>
    <mergeCell ref="B12:F12"/>
    <mergeCell ref="B7:F7"/>
    <mergeCell ref="B5:F5"/>
    <mergeCell ref="I5:M5"/>
    <mergeCell ref="B22:F22"/>
    <mergeCell ref="I16:M16"/>
    <mergeCell ref="I27:M27"/>
    <mergeCell ref="I28:M28"/>
    <mergeCell ref="I64:M64"/>
    <mergeCell ref="I65:M65"/>
    <mergeCell ref="I66:M66"/>
    <mergeCell ref="I68:M68"/>
    <mergeCell ref="I69:M69"/>
    <mergeCell ref="B52:D52"/>
    <mergeCell ref="B51:D51"/>
    <mergeCell ref="B50:D50"/>
    <mergeCell ref="I50:J50"/>
    <mergeCell ref="I51:J51"/>
    <mergeCell ref="B28:F28"/>
    <mergeCell ref="B29:F29"/>
    <mergeCell ref="I46:J46"/>
    <mergeCell ref="I47:J47"/>
    <mergeCell ref="M45:M46"/>
    <mergeCell ref="I52:J52"/>
    <mergeCell ref="I39:M39"/>
    <mergeCell ref="I40:M40"/>
    <mergeCell ref="I41:M41"/>
    <mergeCell ref="I38:M38"/>
    <mergeCell ref="I48:J48"/>
    <mergeCell ref="B45:D45"/>
    <mergeCell ref="N78:N79"/>
    <mergeCell ref="G78:G79"/>
    <mergeCell ref="G61:G62"/>
    <mergeCell ref="F61:F62"/>
    <mergeCell ref="B82:C82"/>
    <mergeCell ref="B108:C108"/>
    <mergeCell ref="E78:E79"/>
    <mergeCell ref="B79:C79"/>
    <mergeCell ref="B80:C80"/>
    <mergeCell ref="B81:C81"/>
    <mergeCell ref="E61:E62"/>
    <mergeCell ref="B63:C63"/>
    <mergeCell ref="B70:C70"/>
    <mergeCell ref="M78:M79"/>
    <mergeCell ref="I81:L81"/>
    <mergeCell ref="B106:C106"/>
    <mergeCell ref="B107:C107"/>
    <mergeCell ref="I95:L95"/>
    <mergeCell ref="I96:L96"/>
    <mergeCell ref="B104:C104"/>
    <mergeCell ref="B64:C64"/>
    <mergeCell ref="B65:C65"/>
    <mergeCell ref="B67:C67"/>
    <mergeCell ref="I67:M67"/>
    <mergeCell ref="F42:F43"/>
    <mergeCell ref="I107:M107"/>
    <mergeCell ref="I82:L82"/>
    <mergeCell ref="I83:L83"/>
    <mergeCell ref="I97:L97"/>
    <mergeCell ref="I98:L98"/>
    <mergeCell ref="I99:L99"/>
    <mergeCell ref="B56:D56"/>
    <mergeCell ref="I100:L100"/>
    <mergeCell ref="I101:L101"/>
    <mergeCell ref="I102:L102"/>
    <mergeCell ref="B43:D43"/>
    <mergeCell ref="B44:D44"/>
    <mergeCell ref="B53:D53"/>
    <mergeCell ref="B100:C100"/>
    <mergeCell ref="I84:L84"/>
    <mergeCell ref="I92:L92"/>
    <mergeCell ref="I93:L93"/>
    <mergeCell ref="I94:L94"/>
    <mergeCell ref="I85:L85"/>
    <mergeCell ref="I86:L86"/>
    <mergeCell ref="I87:L87"/>
    <mergeCell ref="I88:L88"/>
    <mergeCell ref="I89:L89"/>
    <mergeCell ref="B113:C113"/>
    <mergeCell ref="B62:C62"/>
    <mergeCell ref="B69:C69"/>
    <mergeCell ref="B68:C68"/>
    <mergeCell ref="B98:C98"/>
    <mergeCell ref="I79:L79"/>
    <mergeCell ref="I70:M70"/>
    <mergeCell ref="I71:M71"/>
    <mergeCell ref="B112:C112"/>
    <mergeCell ref="I108:M108"/>
    <mergeCell ref="I90:L90"/>
    <mergeCell ref="I91:L91"/>
    <mergeCell ref="B91:C91"/>
    <mergeCell ref="B88:C88"/>
    <mergeCell ref="B89:C89"/>
    <mergeCell ref="B90:C90"/>
    <mergeCell ref="I111:M111"/>
    <mergeCell ref="B24:F24"/>
    <mergeCell ref="B6:F6"/>
    <mergeCell ref="I109:M109"/>
    <mergeCell ref="B55:D55"/>
    <mergeCell ref="I80:L80"/>
    <mergeCell ref="B49:D49"/>
    <mergeCell ref="B48:D48"/>
    <mergeCell ref="B47:D47"/>
    <mergeCell ref="B46:D46"/>
    <mergeCell ref="B101:C101"/>
    <mergeCell ref="B83:C83"/>
    <mergeCell ref="B84:C84"/>
    <mergeCell ref="B85:C85"/>
    <mergeCell ref="B86:C86"/>
    <mergeCell ref="I49:J49"/>
    <mergeCell ref="B59:N59"/>
    <mergeCell ref="B76:N76"/>
    <mergeCell ref="B92:C92"/>
    <mergeCell ref="B93:C93"/>
    <mergeCell ref="B95:C95"/>
    <mergeCell ref="B96:C96"/>
    <mergeCell ref="B97:C97"/>
    <mergeCell ref="B99:C99"/>
    <mergeCell ref="B87:C87"/>
    <mergeCell ref="I31:M31"/>
    <mergeCell ref="B16:F16"/>
    <mergeCell ref="B111:C111"/>
    <mergeCell ref="F78:F79"/>
    <mergeCell ref="B27:F27"/>
    <mergeCell ref="I18:M18"/>
    <mergeCell ref="I19:M19"/>
    <mergeCell ref="B15:F15"/>
    <mergeCell ref="B109:C109"/>
    <mergeCell ref="B110:C110"/>
    <mergeCell ref="I53:J53"/>
    <mergeCell ref="I54:J54"/>
    <mergeCell ref="B17:F17"/>
    <mergeCell ref="B18:F18"/>
    <mergeCell ref="I17:M17"/>
    <mergeCell ref="I30:M30"/>
    <mergeCell ref="B66:C66"/>
    <mergeCell ref="B102:C102"/>
    <mergeCell ref="B103:C103"/>
    <mergeCell ref="B105:C105"/>
    <mergeCell ref="B54:D54"/>
    <mergeCell ref="I110:M110"/>
    <mergeCell ref="B94:C94"/>
    <mergeCell ref="I29:M29"/>
  </mergeCells>
  <printOptions horizontalCentered="1"/>
  <pageMargins left="0.25" right="0.25" top="0.5" bottom="0.5" header="0.3" footer="0.3"/>
  <pageSetup scale="88" orientation="portrait" r:id="rId1"/>
  <headerFooter>
    <oddHeader>&amp;LFarm Assets</oddHeader>
  </headerFooter>
  <rowBreaks count="1" manualBreakCount="1">
    <brk id="5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L157"/>
  <sheetViews>
    <sheetView showGridLines="0" zoomScaleNormal="100" workbookViewId="0">
      <pane ySplit="1" topLeftCell="A2" activePane="bottomLeft" state="frozen"/>
      <selection pane="bottomLeft"/>
    </sheetView>
  </sheetViews>
  <sheetFormatPr defaultRowHeight="15" x14ac:dyDescent="0.25"/>
  <cols>
    <col min="1" max="1" width="1.7109375" customWidth="1"/>
    <col min="11" max="11" width="9.140625" customWidth="1"/>
    <col min="12" max="12" width="9.7109375" customWidth="1"/>
    <col min="13" max="13" width="3" customWidth="1"/>
    <col min="26" max="26" width="9.7109375" customWidth="1"/>
  </cols>
  <sheetData>
    <row r="1" spans="2:12" ht="21" x14ac:dyDescent="0.35">
      <c r="B1" s="88" t="s">
        <v>201</v>
      </c>
      <c r="C1" s="1"/>
      <c r="D1" s="1"/>
      <c r="E1" s="1"/>
      <c r="F1" s="1"/>
      <c r="G1" s="1"/>
      <c r="H1" s="1"/>
      <c r="I1" s="1"/>
      <c r="J1" s="1"/>
      <c r="K1" s="1"/>
      <c r="L1" s="1"/>
    </row>
    <row r="2" spans="2:12" ht="15.75" thickBot="1" x14ac:dyDescent="0.3">
      <c r="B2" s="1"/>
      <c r="C2" s="1"/>
      <c r="D2" s="1"/>
      <c r="E2" s="1"/>
      <c r="F2" s="1"/>
      <c r="G2" s="1"/>
      <c r="H2" s="1"/>
      <c r="I2" s="1"/>
      <c r="J2" s="1"/>
      <c r="K2" s="1"/>
      <c r="L2" s="1"/>
    </row>
    <row r="3" spans="2:12" x14ac:dyDescent="0.25">
      <c r="B3" s="45" t="s">
        <v>63</v>
      </c>
      <c r="C3" s="63"/>
      <c r="D3" s="63"/>
      <c r="E3" s="63"/>
      <c r="F3" s="89"/>
      <c r="G3" s="63"/>
      <c r="H3" s="63"/>
      <c r="I3" s="63"/>
      <c r="J3" s="63"/>
      <c r="K3" s="63"/>
      <c r="L3" s="66"/>
    </row>
    <row r="4" spans="2:12" ht="15" customHeight="1" x14ac:dyDescent="0.25">
      <c r="B4" s="50"/>
      <c r="C4" s="51"/>
      <c r="D4" s="51"/>
      <c r="E4" s="284" t="s">
        <v>53</v>
      </c>
      <c r="F4" s="90"/>
      <c r="G4" s="51"/>
      <c r="H4" s="51"/>
      <c r="I4" s="284" t="s">
        <v>59</v>
      </c>
      <c r="J4" s="284" t="s">
        <v>55</v>
      </c>
      <c r="K4" s="284" t="s">
        <v>56</v>
      </c>
      <c r="L4" s="306" t="s">
        <v>57</v>
      </c>
    </row>
    <row r="5" spans="2:12" x14ac:dyDescent="0.25">
      <c r="B5" s="297" t="s">
        <v>52</v>
      </c>
      <c r="C5" s="285"/>
      <c r="D5" s="285"/>
      <c r="E5" s="298"/>
      <c r="F5" s="308" t="s">
        <v>54</v>
      </c>
      <c r="G5" s="308"/>
      <c r="H5" s="308"/>
      <c r="I5" s="298"/>
      <c r="J5" s="298"/>
      <c r="K5" s="298"/>
      <c r="L5" s="307"/>
    </row>
    <row r="6" spans="2:12" x14ac:dyDescent="0.25">
      <c r="B6" s="291"/>
      <c r="C6" s="292"/>
      <c r="D6" s="293"/>
      <c r="E6" s="13"/>
      <c r="F6" s="379"/>
      <c r="G6" s="380"/>
      <c r="H6" s="381"/>
      <c r="I6" s="13"/>
      <c r="J6" s="18"/>
      <c r="K6" s="19"/>
      <c r="L6" s="14"/>
    </row>
    <row r="7" spans="2:12" x14ac:dyDescent="0.25">
      <c r="B7" s="279"/>
      <c r="C7" s="280"/>
      <c r="D7" s="281"/>
      <c r="E7" s="28"/>
      <c r="F7" s="382"/>
      <c r="G7" s="383"/>
      <c r="H7" s="384"/>
      <c r="I7" s="28"/>
      <c r="J7" s="16"/>
      <c r="K7" s="17"/>
      <c r="L7" s="15"/>
    </row>
    <row r="8" spans="2:12" x14ac:dyDescent="0.25">
      <c r="B8" s="279"/>
      <c r="C8" s="280"/>
      <c r="D8" s="281"/>
      <c r="E8" s="28"/>
      <c r="F8" s="382"/>
      <c r="G8" s="383"/>
      <c r="H8" s="384"/>
      <c r="I8" s="28"/>
      <c r="J8" s="16"/>
      <c r="K8" s="17"/>
      <c r="L8" s="15"/>
    </row>
    <row r="9" spans="2:12" x14ac:dyDescent="0.25">
      <c r="B9" s="279"/>
      <c r="C9" s="280"/>
      <c r="D9" s="281"/>
      <c r="E9" s="28"/>
      <c r="F9" s="382"/>
      <c r="G9" s="383"/>
      <c r="H9" s="384"/>
      <c r="I9" s="28"/>
      <c r="J9" s="16"/>
      <c r="K9" s="17"/>
      <c r="L9" s="15"/>
    </row>
    <row r="10" spans="2:12" x14ac:dyDescent="0.25">
      <c r="B10" s="279"/>
      <c r="C10" s="280"/>
      <c r="D10" s="281"/>
      <c r="E10" s="28"/>
      <c r="F10" s="382"/>
      <c r="G10" s="383"/>
      <c r="H10" s="384"/>
      <c r="I10" s="28"/>
      <c r="J10" s="16"/>
      <c r="K10" s="17"/>
      <c r="L10" s="15"/>
    </row>
    <row r="11" spans="2:12" x14ac:dyDescent="0.25">
      <c r="B11" s="279"/>
      <c r="C11" s="280"/>
      <c r="D11" s="281"/>
      <c r="E11" s="28"/>
      <c r="F11" s="382"/>
      <c r="G11" s="383"/>
      <c r="H11" s="384"/>
      <c r="I11" s="28"/>
      <c r="J11" s="16"/>
      <c r="K11" s="17"/>
      <c r="L11" s="15"/>
    </row>
    <row r="12" spans="2:12" x14ac:dyDescent="0.25">
      <c r="B12" s="279"/>
      <c r="C12" s="280"/>
      <c r="D12" s="281"/>
      <c r="E12" s="28"/>
      <c r="F12" s="382"/>
      <c r="G12" s="383"/>
      <c r="H12" s="384"/>
      <c r="I12" s="28"/>
      <c r="J12" s="16"/>
      <c r="K12" s="17"/>
      <c r="L12" s="15"/>
    </row>
    <row r="13" spans="2:12" x14ac:dyDescent="0.25">
      <c r="B13" s="279"/>
      <c r="C13" s="280"/>
      <c r="D13" s="281"/>
      <c r="E13" s="28"/>
      <c r="F13" s="382"/>
      <c r="G13" s="383"/>
      <c r="H13" s="384"/>
      <c r="I13" s="28"/>
      <c r="J13" s="16"/>
      <c r="K13" s="17"/>
      <c r="L13" s="15"/>
    </row>
    <row r="14" spans="2:12" x14ac:dyDescent="0.25">
      <c r="B14" s="279"/>
      <c r="C14" s="280"/>
      <c r="D14" s="281"/>
      <c r="E14" s="28"/>
      <c r="F14" s="382"/>
      <c r="G14" s="383"/>
      <c r="H14" s="384"/>
      <c r="I14" s="28"/>
      <c r="J14" s="16"/>
      <c r="K14" s="17"/>
      <c r="L14" s="15"/>
    </row>
    <row r="15" spans="2:12" x14ac:dyDescent="0.25">
      <c r="B15" s="279"/>
      <c r="C15" s="280"/>
      <c r="D15" s="281"/>
      <c r="E15" s="28"/>
      <c r="F15" s="382"/>
      <c r="G15" s="383"/>
      <c r="H15" s="384"/>
      <c r="I15" s="28"/>
      <c r="J15" s="16"/>
      <c r="K15" s="17"/>
      <c r="L15" s="15"/>
    </row>
    <row r="16" spans="2:12" x14ac:dyDescent="0.25">
      <c r="B16" s="279"/>
      <c r="C16" s="280"/>
      <c r="D16" s="281"/>
      <c r="E16" s="28"/>
      <c r="F16" s="382"/>
      <c r="G16" s="383"/>
      <c r="H16" s="384"/>
      <c r="I16" s="28"/>
      <c r="J16" s="16"/>
      <c r="K16" s="17"/>
      <c r="L16" s="15"/>
    </row>
    <row r="17" spans="2:12" x14ac:dyDescent="0.25">
      <c r="B17" s="279"/>
      <c r="C17" s="280"/>
      <c r="D17" s="281"/>
      <c r="E17" s="28"/>
      <c r="F17" s="382"/>
      <c r="G17" s="383"/>
      <c r="H17" s="384"/>
      <c r="I17" s="28"/>
      <c r="J17" s="16"/>
      <c r="K17" s="17"/>
      <c r="L17" s="15"/>
    </row>
    <row r="18" spans="2:12" x14ac:dyDescent="0.25">
      <c r="B18" s="279"/>
      <c r="C18" s="280"/>
      <c r="D18" s="281"/>
      <c r="E18" s="28"/>
      <c r="F18" s="382"/>
      <c r="G18" s="383"/>
      <c r="H18" s="384"/>
      <c r="I18" s="28"/>
      <c r="J18" s="16"/>
      <c r="K18" s="17"/>
      <c r="L18" s="15"/>
    </row>
    <row r="19" spans="2:12" x14ac:dyDescent="0.25">
      <c r="B19" s="279"/>
      <c r="C19" s="280"/>
      <c r="D19" s="281"/>
      <c r="E19" s="28"/>
      <c r="F19" s="382"/>
      <c r="G19" s="383"/>
      <c r="H19" s="384"/>
      <c r="I19" s="28"/>
      <c r="J19" s="16"/>
      <c r="K19" s="17"/>
      <c r="L19" s="15"/>
    </row>
    <row r="20" spans="2:12" x14ac:dyDescent="0.25">
      <c r="B20" s="279"/>
      <c r="C20" s="280"/>
      <c r="D20" s="281"/>
      <c r="E20" s="28"/>
      <c r="F20" s="382"/>
      <c r="G20" s="383"/>
      <c r="H20" s="384"/>
      <c r="I20" s="28"/>
      <c r="J20" s="16"/>
      <c r="K20" s="17"/>
      <c r="L20" s="15"/>
    </row>
    <row r="21" spans="2:12" x14ac:dyDescent="0.25">
      <c r="B21" s="279"/>
      <c r="C21" s="280"/>
      <c r="D21" s="281"/>
      <c r="E21" s="28"/>
      <c r="F21" s="382"/>
      <c r="G21" s="383"/>
      <c r="H21" s="384"/>
      <c r="I21" s="28"/>
      <c r="J21" s="16"/>
      <c r="K21" s="17"/>
      <c r="L21" s="15"/>
    </row>
    <row r="22" spans="2:12" x14ac:dyDescent="0.25">
      <c r="B22" s="279"/>
      <c r="C22" s="280"/>
      <c r="D22" s="281"/>
      <c r="E22" s="28"/>
      <c r="F22" s="382"/>
      <c r="G22" s="383"/>
      <c r="H22" s="384"/>
      <c r="I22" s="28"/>
      <c r="J22" s="16"/>
      <c r="K22" s="17"/>
      <c r="L22" s="15"/>
    </row>
    <row r="23" spans="2:12" x14ac:dyDescent="0.25">
      <c r="B23" s="279"/>
      <c r="C23" s="280"/>
      <c r="D23" s="281"/>
      <c r="E23" s="28"/>
      <c r="F23" s="382"/>
      <c r="G23" s="383"/>
      <c r="H23" s="384"/>
      <c r="I23" s="28"/>
      <c r="J23" s="16"/>
      <c r="K23" s="17"/>
      <c r="L23" s="15"/>
    </row>
    <row r="24" spans="2:12" x14ac:dyDescent="0.25">
      <c r="B24" s="279"/>
      <c r="C24" s="280"/>
      <c r="D24" s="281"/>
      <c r="E24" s="28"/>
      <c r="F24" s="382"/>
      <c r="G24" s="383"/>
      <c r="H24" s="384"/>
      <c r="I24" s="28"/>
      <c r="J24" s="16"/>
      <c r="K24" s="17"/>
      <c r="L24" s="15"/>
    </row>
    <row r="25" spans="2:12" x14ac:dyDescent="0.25">
      <c r="B25" s="279"/>
      <c r="C25" s="280"/>
      <c r="D25" s="281"/>
      <c r="E25" s="28"/>
      <c r="F25" s="382"/>
      <c r="G25" s="383"/>
      <c r="H25" s="384"/>
      <c r="I25" s="28"/>
      <c r="J25" s="16"/>
      <c r="K25" s="17"/>
      <c r="L25" s="15"/>
    </row>
    <row r="26" spans="2:12" x14ac:dyDescent="0.25">
      <c r="B26" s="279"/>
      <c r="C26" s="280"/>
      <c r="D26" s="281"/>
      <c r="E26" s="28"/>
      <c r="F26" s="382"/>
      <c r="G26" s="383"/>
      <c r="H26" s="384"/>
      <c r="I26" s="28"/>
      <c r="J26" s="16"/>
      <c r="K26" s="17"/>
      <c r="L26" s="15"/>
    </row>
    <row r="27" spans="2:12" x14ac:dyDescent="0.25">
      <c r="B27" s="279"/>
      <c r="C27" s="280"/>
      <c r="D27" s="281"/>
      <c r="E27" s="28"/>
      <c r="F27" s="382"/>
      <c r="G27" s="383"/>
      <c r="H27" s="384"/>
      <c r="I27" s="28"/>
      <c r="J27" s="16"/>
      <c r="K27" s="17"/>
      <c r="L27" s="15"/>
    </row>
    <row r="28" spans="2:12" x14ac:dyDescent="0.25">
      <c r="B28" s="279"/>
      <c r="C28" s="280"/>
      <c r="D28" s="281"/>
      <c r="E28" s="28"/>
      <c r="F28" s="382"/>
      <c r="G28" s="383"/>
      <c r="H28" s="384"/>
      <c r="I28" s="28"/>
      <c r="J28" s="16"/>
      <c r="K28" s="17"/>
      <c r="L28" s="15"/>
    </row>
    <row r="29" spans="2:12" x14ac:dyDescent="0.25">
      <c r="B29" s="279"/>
      <c r="C29" s="280"/>
      <c r="D29" s="281"/>
      <c r="E29" s="28"/>
      <c r="F29" s="382"/>
      <c r="G29" s="383"/>
      <c r="H29" s="384"/>
      <c r="I29" s="28"/>
      <c r="J29" s="16"/>
      <c r="K29" s="17"/>
      <c r="L29" s="15"/>
    </row>
    <row r="30" spans="2:12" x14ac:dyDescent="0.25">
      <c r="B30" s="279"/>
      <c r="C30" s="280"/>
      <c r="D30" s="281"/>
      <c r="E30" s="28"/>
      <c r="F30" s="382"/>
      <c r="G30" s="383"/>
      <c r="H30" s="384"/>
      <c r="I30" s="28"/>
      <c r="J30" s="16"/>
      <c r="K30" s="17"/>
      <c r="L30" s="15"/>
    </row>
    <row r="31" spans="2:12" x14ac:dyDescent="0.25">
      <c r="B31" s="279"/>
      <c r="C31" s="280"/>
      <c r="D31" s="281"/>
      <c r="E31" s="28"/>
      <c r="F31" s="382"/>
      <c r="G31" s="383"/>
      <c r="H31" s="384"/>
      <c r="I31" s="28"/>
      <c r="J31" s="16"/>
      <c r="K31" s="17"/>
      <c r="L31" s="15"/>
    </row>
    <row r="32" spans="2:12" x14ac:dyDescent="0.25">
      <c r="B32" s="279"/>
      <c r="C32" s="280"/>
      <c r="D32" s="281"/>
      <c r="E32" s="28"/>
      <c r="F32" s="382"/>
      <c r="G32" s="383"/>
      <c r="H32" s="384"/>
      <c r="I32" s="28"/>
      <c r="J32" s="16"/>
      <c r="K32" s="17"/>
      <c r="L32" s="15"/>
    </row>
    <row r="33" spans="2:12" x14ac:dyDescent="0.25">
      <c r="B33" s="279"/>
      <c r="C33" s="280"/>
      <c r="D33" s="281"/>
      <c r="E33" s="28"/>
      <c r="F33" s="382"/>
      <c r="G33" s="383"/>
      <c r="H33" s="384"/>
      <c r="I33" s="28"/>
      <c r="J33" s="16"/>
      <c r="K33" s="17"/>
      <c r="L33" s="15"/>
    </row>
    <row r="34" spans="2:12" x14ac:dyDescent="0.25">
      <c r="B34" s="279"/>
      <c r="C34" s="280"/>
      <c r="D34" s="281"/>
      <c r="E34" s="28"/>
      <c r="F34" s="382"/>
      <c r="G34" s="383"/>
      <c r="H34" s="384"/>
      <c r="I34" s="28"/>
      <c r="J34" s="16"/>
      <c r="K34" s="17"/>
      <c r="L34" s="15"/>
    </row>
    <row r="35" spans="2:12" x14ac:dyDescent="0.25">
      <c r="B35" s="279"/>
      <c r="C35" s="280"/>
      <c r="D35" s="281"/>
      <c r="E35" s="28"/>
      <c r="F35" s="382"/>
      <c r="G35" s="383"/>
      <c r="H35" s="384"/>
      <c r="I35" s="28"/>
      <c r="J35" s="16"/>
      <c r="K35" s="17"/>
      <c r="L35" s="15"/>
    </row>
    <row r="36" spans="2:12" x14ac:dyDescent="0.25">
      <c r="B36" s="279"/>
      <c r="C36" s="280"/>
      <c r="D36" s="281"/>
      <c r="E36" s="28"/>
      <c r="F36" s="382"/>
      <c r="G36" s="383"/>
      <c r="H36" s="384"/>
      <c r="I36" s="28"/>
      <c r="J36" s="16"/>
      <c r="K36" s="17"/>
      <c r="L36" s="15"/>
    </row>
    <row r="37" spans="2:12" x14ac:dyDescent="0.25">
      <c r="B37" s="279"/>
      <c r="C37" s="280"/>
      <c r="D37" s="281"/>
      <c r="E37" s="28"/>
      <c r="F37" s="382"/>
      <c r="G37" s="383"/>
      <c r="H37" s="384"/>
      <c r="I37" s="28"/>
      <c r="J37" s="16"/>
      <c r="K37" s="17"/>
      <c r="L37" s="15"/>
    </row>
    <row r="38" spans="2:12" x14ac:dyDescent="0.25">
      <c r="B38" s="279"/>
      <c r="C38" s="280"/>
      <c r="D38" s="281"/>
      <c r="E38" s="28"/>
      <c r="F38" s="382"/>
      <c r="G38" s="383"/>
      <c r="H38" s="384"/>
      <c r="I38" s="28"/>
      <c r="J38" s="16"/>
      <c r="K38" s="17"/>
      <c r="L38" s="15"/>
    </row>
    <row r="39" spans="2:12" x14ac:dyDescent="0.25">
      <c r="B39" s="279"/>
      <c r="C39" s="280"/>
      <c r="D39" s="281"/>
      <c r="E39" s="28"/>
      <c r="F39" s="382"/>
      <c r="G39" s="383"/>
      <c r="H39" s="384"/>
      <c r="I39" s="28"/>
      <c r="J39" s="16"/>
      <c r="K39" s="17"/>
      <c r="L39" s="15"/>
    </row>
    <row r="40" spans="2:12" x14ac:dyDescent="0.25">
      <c r="B40" s="279"/>
      <c r="C40" s="280"/>
      <c r="D40" s="281"/>
      <c r="E40" s="28"/>
      <c r="F40" s="382"/>
      <c r="G40" s="383"/>
      <c r="H40" s="384"/>
      <c r="I40" s="28"/>
      <c r="J40" s="16"/>
      <c r="K40" s="17"/>
      <c r="L40" s="15"/>
    </row>
    <row r="41" spans="2:12" x14ac:dyDescent="0.25">
      <c r="B41" s="279"/>
      <c r="C41" s="280"/>
      <c r="D41" s="281"/>
      <c r="E41" s="28"/>
      <c r="F41" s="382"/>
      <c r="G41" s="383"/>
      <c r="H41" s="384"/>
      <c r="I41" s="28"/>
      <c r="J41" s="16"/>
      <c r="K41" s="17"/>
      <c r="L41" s="15"/>
    </row>
    <row r="42" spans="2:12" x14ac:dyDescent="0.25">
      <c r="B42" s="279"/>
      <c r="C42" s="280"/>
      <c r="D42" s="281"/>
      <c r="E42" s="28"/>
      <c r="F42" s="382"/>
      <c r="G42" s="383"/>
      <c r="H42" s="384"/>
      <c r="I42" s="28"/>
      <c r="J42" s="16"/>
      <c r="K42" s="17"/>
      <c r="L42" s="15"/>
    </row>
    <row r="43" spans="2:12" x14ac:dyDescent="0.25">
      <c r="B43" s="279"/>
      <c r="C43" s="280"/>
      <c r="D43" s="281"/>
      <c r="E43" s="28"/>
      <c r="F43" s="382"/>
      <c r="G43" s="383"/>
      <c r="H43" s="384"/>
      <c r="I43" s="28"/>
      <c r="J43" s="16"/>
      <c r="K43" s="17"/>
      <c r="L43" s="15"/>
    </row>
    <row r="44" spans="2:12" x14ac:dyDescent="0.25">
      <c r="B44" s="279"/>
      <c r="C44" s="280"/>
      <c r="D44" s="281"/>
      <c r="E44" s="28"/>
      <c r="F44" s="382"/>
      <c r="G44" s="383"/>
      <c r="H44" s="384"/>
      <c r="I44" s="28"/>
      <c r="J44" s="16"/>
      <c r="K44" s="17"/>
      <c r="L44" s="15"/>
    </row>
    <row r="45" spans="2:12" x14ac:dyDescent="0.25">
      <c r="B45" s="279"/>
      <c r="C45" s="280"/>
      <c r="D45" s="281"/>
      <c r="E45" s="28"/>
      <c r="F45" s="382"/>
      <c r="G45" s="383"/>
      <c r="H45" s="384"/>
      <c r="I45" s="28"/>
      <c r="J45" s="16"/>
      <c r="K45" s="17"/>
      <c r="L45" s="15"/>
    </row>
    <row r="46" spans="2:12" x14ac:dyDescent="0.25">
      <c r="B46" s="279"/>
      <c r="C46" s="280"/>
      <c r="D46" s="281"/>
      <c r="E46" s="28"/>
      <c r="F46" s="382"/>
      <c r="G46" s="383"/>
      <c r="H46" s="384"/>
      <c r="I46" s="28"/>
      <c r="J46" s="16"/>
      <c r="K46" s="17"/>
      <c r="L46" s="15"/>
    </row>
    <row r="47" spans="2:12" x14ac:dyDescent="0.25">
      <c r="B47" s="279"/>
      <c r="C47" s="280"/>
      <c r="D47" s="281"/>
      <c r="E47" s="28"/>
      <c r="F47" s="382"/>
      <c r="G47" s="383"/>
      <c r="H47" s="384"/>
      <c r="I47" s="28"/>
      <c r="J47" s="16"/>
      <c r="K47" s="17"/>
      <c r="L47" s="15"/>
    </row>
    <row r="48" spans="2:12" x14ac:dyDescent="0.25">
      <c r="B48" s="279"/>
      <c r="C48" s="280"/>
      <c r="D48" s="281"/>
      <c r="E48" s="28"/>
      <c r="F48" s="382"/>
      <c r="G48" s="383"/>
      <c r="H48" s="384"/>
      <c r="I48" s="28"/>
      <c r="J48" s="16"/>
      <c r="K48" s="17"/>
      <c r="L48" s="15"/>
    </row>
    <row r="49" spans="2:12" x14ac:dyDescent="0.25">
      <c r="B49" s="279"/>
      <c r="C49" s="280"/>
      <c r="D49" s="281"/>
      <c r="E49" s="28"/>
      <c r="F49" s="382"/>
      <c r="G49" s="383"/>
      <c r="H49" s="384"/>
      <c r="I49" s="28"/>
      <c r="J49" s="16"/>
      <c r="K49" s="17"/>
      <c r="L49" s="15"/>
    </row>
    <row r="50" spans="2:12" x14ac:dyDescent="0.25">
      <c r="B50" s="279"/>
      <c r="C50" s="280"/>
      <c r="D50" s="281"/>
      <c r="E50" s="28"/>
      <c r="F50" s="382"/>
      <c r="G50" s="383"/>
      <c r="H50" s="384"/>
      <c r="I50" s="28"/>
      <c r="J50" s="16"/>
      <c r="K50" s="17"/>
      <c r="L50" s="15"/>
    </row>
    <row r="51" spans="2:12" x14ac:dyDescent="0.25">
      <c r="B51" s="279"/>
      <c r="C51" s="280"/>
      <c r="D51" s="281"/>
      <c r="E51" s="28"/>
      <c r="F51" s="382"/>
      <c r="G51" s="383"/>
      <c r="H51" s="384"/>
      <c r="I51" s="28"/>
      <c r="J51" s="16"/>
      <c r="K51" s="17"/>
      <c r="L51" s="15"/>
    </row>
    <row r="52" spans="2:12" x14ac:dyDescent="0.25">
      <c r="B52" s="279"/>
      <c r="C52" s="280"/>
      <c r="D52" s="281"/>
      <c r="E52" s="28"/>
      <c r="F52" s="382"/>
      <c r="G52" s="383"/>
      <c r="H52" s="384"/>
      <c r="I52" s="28"/>
      <c r="J52" s="16"/>
      <c r="K52" s="17"/>
      <c r="L52" s="15"/>
    </row>
    <row r="53" spans="2:12" x14ac:dyDescent="0.25">
      <c r="B53" s="279"/>
      <c r="C53" s="280"/>
      <c r="D53" s="281"/>
      <c r="E53" s="28"/>
      <c r="F53" s="382"/>
      <c r="G53" s="383"/>
      <c r="H53" s="384"/>
      <c r="I53" s="28"/>
      <c r="J53" s="16"/>
      <c r="K53" s="17"/>
      <c r="L53" s="15"/>
    </row>
    <row r="54" spans="2:12" x14ac:dyDescent="0.25">
      <c r="B54" s="279"/>
      <c r="C54" s="280"/>
      <c r="D54" s="281"/>
      <c r="E54" s="28"/>
      <c r="F54" s="382"/>
      <c r="G54" s="383"/>
      <c r="H54" s="384"/>
      <c r="I54" s="28"/>
      <c r="J54" s="16"/>
      <c r="K54" s="17"/>
      <c r="L54" s="15"/>
    </row>
    <row r="55" spans="2:12" x14ac:dyDescent="0.25">
      <c r="B55" s="279"/>
      <c r="C55" s="280"/>
      <c r="D55" s="281"/>
      <c r="E55" s="28"/>
      <c r="F55" s="382"/>
      <c r="G55" s="383"/>
      <c r="H55" s="384"/>
      <c r="I55" s="28"/>
      <c r="J55" s="16"/>
      <c r="K55" s="17"/>
      <c r="L55" s="15"/>
    </row>
    <row r="56" spans="2:12" x14ac:dyDescent="0.25">
      <c r="B56" s="279"/>
      <c r="C56" s="280"/>
      <c r="D56" s="281"/>
      <c r="E56" s="28"/>
      <c r="F56" s="382"/>
      <c r="G56" s="383"/>
      <c r="H56" s="384"/>
      <c r="I56" s="28"/>
      <c r="J56" s="16"/>
      <c r="K56" s="17"/>
      <c r="L56" s="15"/>
    </row>
    <row r="57" spans="2:12" x14ac:dyDescent="0.25">
      <c r="B57" s="279"/>
      <c r="C57" s="280"/>
      <c r="D57" s="281"/>
      <c r="E57" s="28"/>
      <c r="F57" s="382"/>
      <c r="G57" s="383"/>
      <c r="H57" s="384"/>
      <c r="I57" s="28"/>
      <c r="J57" s="16"/>
      <c r="K57" s="17"/>
      <c r="L57" s="15"/>
    </row>
    <row r="58" spans="2:12" x14ac:dyDescent="0.25">
      <c r="B58" s="279"/>
      <c r="C58" s="280"/>
      <c r="D58" s="281"/>
      <c r="E58" s="28"/>
      <c r="F58" s="382"/>
      <c r="G58" s="383"/>
      <c r="H58" s="384"/>
      <c r="I58" s="28"/>
      <c r="J58" s="16"/>
      <c r="K58" s="17"/>
      <c r="L58" s="15"/>
    </row>
    <row r="59" spans="2:12" x14ac:dyDescent="0.25">
      <c r="B59" s="279"/>
      <c r="C59" s="280"/>
      <c r="D59" s="281"/>
      <c r="E59" s="28"/>
      <c r="F59" s="382"/>
      <c r="G59" s="383"/>
      <c r="H59" s="384"/>
      <c r="I59" s="28"/>
      <c r="J59" s="16"/>
      <c r="K59" s="17"/>
      <c r="L59" s="15"/>
    </row>
    <row r="60" spans="2:12" x14ac:dyDescent="0.25">
      <c r="B60" s="279"/>
      <c r="C60" s="280"/>
      <c r="D60" s="281"/>
      <c r="E60" s="28"/>
      <c r="F60" s="382"/>
      <c r="G60" s="383"/>
      <c r="H60" s="384"/>
      <c r="I60" s="28"/>
      <c r="J60" s="16"/>
      <c r="K60" s="17"/>
      <c r="L60" s="15"/>
    </row>
    <row r="61" spans="2:12" x14ac:dyDescent="0.25">
      <c r="B61" s="279"/>
      <c r="C61" s="280"/>
      <c r="D61" s="281"/>
      <c r="E61" s="28"/>
      <c r="F61" s="382"/>
      <c r="G61" s="383"/>
      <c r="H61" s="384"/>
      <c r="I61" s="28"/>
      <c r="J61" s="16"/>
      <c r="K61" s="17"/>
      <c r="L61" s="15"/>
    </row>
    <row r="62" spans="2:12" x14ac:dyDescent="0.25">
      <c r="B62" s="279"/>
      <c r="C62" s="280"/>
      <c r="D62" s="281"/>
      <c r="E62" s="28"/>
      <c r="F62" s="382"/>
      <c r="G62" s="383"/>
      <c r="H62" s="384"/>
      <c r="I62" s="28"/>
      <c r="J62" s="16"/>
      <c r="K62" s="17"/>
      <c r="L62" s="15"/>
    </row>
    <row r="63" spans="2:12" x14ac:dyDescent="0.25">
      <c r="B63" s="279"/>
      <c r="C63" s="280"/>
      <c r="D63" s="281"/>
      <c r="E63" s="28"/>
      <c r="F63" s="382"/>
      <c r="G63" s="383"/>
      <c r="H63" s="384"/>
      <c r="I63" s="28"/>
      <c r="J63" s="16"/>
      <c r="K63" s="17"/>
      <c r="L63" s="15"/>
    </row>
    <row r="64" spans="2:12" x14ac:dyDescent="0.25">
      <c r="B64" s="279"/>
      <c r="C64" s="280"/>
      <c r="D64" s="281"/>
      <c r="E64" s="28"/>
      <c r="F64" s="382"/>
      <c r="G64" s="383"/>
      <c r="H64" s="384"/>
      <c r="I64" s="28"/>
      <c r="J64" s="16"/>
      <c r="K64" s="17"/>
      <c r="L64" s="15"/>
    </row>
    <row r="65" spans="2:12" x14ac:dyDescent="0.25">
      <c r="B65" s="279"/>
      <c r="C65" s="280"/>
      <c r="D65" s="281"/>
      <c r="E65" s="28"/>
      <c r="F65" s="382"/>
      <c r="G65" s="383"/>
      <c r="H65" s="384"/>
      <c r="I65" s="28"/>
      <c r="J65" s="16"/>
      <c r="K65" s="17"/>
      <c r="L65" s="15"/>
    </row>
    <row r="66" spans="2:12" x14ac:dyDescent="0.25">
      <c r="B66" s="279"/>
      <c r="C66" s="280"/>
      <c r="D66" s="281"/>
      <c r="E66" s="28"/>
      <c r="F66" s="382"/>
      <c r="G66" s="383"/>
      <c r="H66" s="384"/>
      <c r="I66" s="28"/>
      <c r="J66" s="16"/>
      <c r="K66" s="17"/>
      <c r="L66" s="15"/>
    </row>
    <row r="67" spans="2:12" x14ac:dyDescent="0.25">
      <c r="B67" s="279"/>
      <c r="C67" s="280"/>
      <c r="D67" s="281"/>
      <c r="E67" s="28"/>
      <c r="F67" s="382"/>
      <c r="G67" s="383"/>
      <c r="H67" s="384"/>
      <c r="I67" s="28"/>
      <c r="J67" s="16"/>
      <c r="K67" s="17"/>
      <c r="L67" s="15"/>
    </row>
    <row r="68" spans="2:12" x14ac:dyDescent="0.25">
      <c r="B68" s="279"/>
      <c r="C68" s="280"/>
      <c r="D68" s="281"/>
      <c r="E68" s="28"/>
      <c r="F68" s="382"/>
      <c r="G68" s="383"/>
      <c r="H68" s="384"/>
      <c r="I68" s="28"/>
      <c r="J68" s="16"/>
      <c r="K68" s="17"/>
      <c r="L68" s="15"/>
    </row>
    <row r="69" spans="2:12" x14ac:dyDescent="0.25">
      <c r="B69" s="279"/>
      <c r="C69" s="280"/>
      <c r="D69" s="281"/>
      <c r="E69" s="28"/>
      <c r="F69" s="382"/>
      <c r="G69" s="383"/>
      <c r="H69" s="384"/>
      <c r="I69" s="28"/>
      <c r="J69" s="16"/>
      <c r="K69" s="17"/>
      <c r="L69" s="15"/>
    </row>
    <row r="70" spans="2:12" x14ac:dyDescent="0.25">
      <c r="B70" s="279"/>
      <c r="C70" s="280"/>
      <c r="D70" s="281"/>
      <c r="E70" s="28"/>
      <c r="F70" s="382"/>
      <c r="G70" s="383"/>
      <c r="H70" s="384"/>
      <c r="I70" s="28"/>
      <c r="J70" s="16"/>
      <c r="K70" s="17"/>
      <c r="L70" s="15"/>
    </row>
    <row r="71" spans="2:12" x14ac:dyDescent="0.25">
      <c r="B71" s="279"/>
      <c r="C71" s="280"/>
      <c r="D71" s="281"/>
      <c r="E71" s="28"/>
      <c r="F71" s="382"/>
      <c r="G71" s="383"/>
      <c r="H71" s="384"/>
      <c r="I71" s="28"/>
      <c r="J71" s="16"/>
      <c r="K71" s="17"/>
      <c r="L71" s="15"/>
    </row>
    <row r="72" spans="2:12" x14ac:dyDescent="0.25">
      <c r="B72" s="279"/>
      <c r="C72" s="280"/>
      <c r="D72" s="281"/>
      <c r="E72" s="28"/>
      <c r="F72" s="382"/>
      <c r="G72" s="383"/>
      <c r="H72" s="384"/>
      <c r="I72" s="28"/>
      <c r="J72" s="16"/>
      <c r="K72" s="17"/>
      <c r="L72" s="15"/>
    </row>
    <row r="73" spans="2:12" x14ac:dyDescent="0.25">
      <c r="B73" s="279"/>
      <c r="C73" s="280"/>
      <c r="D73" s="281"/>
      <c r="E73" s="28"/>
      <c r="F73" s="382"/>
      <c r="G73" s="383"/>
      <c r="H73" s="384"/>
      <c r="I73" s="28"/>
      <c r="J73" s="16"/>
      <c r="K73" s="17"/>
      <c r="L73" s="15"/>
    </row>
    <row r="74" spans="2:12" x14ac:dyDescent="0.25">
      <c r="B74" s="279"/>
      <c r="C74" s="280"/>
      <c r="D74" s="281"/>
      <c r="E74" s="28"/>
      <c r="F74" s="382"/>
      <c r="G74" s="383"/>
      <c r="H74" s="384"/>
      <c r="I74" s="28"/>
      <c r="J74" s="16"/>
      <c r="K74" s="17"/>
      <c r="L74" s="15"/>
    </row>
    <row r="75" spans="2:12" x14ac:dyDescent="0.25">
      <c r="B75" s="279"/>
      <c r="C75" s="280"/>
      <c r="D75" s="281"/>
      <c r="E75" s="28"/>
      <c r="F75" s="382"/>
      <c r="G75" s="383"/>
      <c r="H75" s="384"/>
      <c r="I75" s="28"/>
      <c r="J75" s="16"/>
      <c r="K75" s="17"/>
      <c r="L75" s="15"/>
    </row>
    <row r="76" spans="2:12" x14ac:dyDescent="0.25">
      <c r="B76" s="279"/>
      <c r="C76" s="280"/>
      <c r="D76" s="281"/>
      <c r="E76" s="28"/>
      <c r="F76" s="382"/>
      <c r="G76" s="383"/>
      <c r="H76" s="384"/>
      <c r="I76" s="28"/>
      <c r="J76" s="16"/>
      <c r="K76" s="17"/>
      <c r="L76" s="15"/>
    </row>
    <row r="77" spans="2:12" x14ac:dyDescent="0.25">
      <c r="B77" s="279"/>
      <c r="C77" s="280"/>
      <c r="D77" s="281"/>
      <c r="E77" s="28"/>
      <c r="F77" s="382"/>
      <c r="G77" s="383"/>
      <c r="H77" s="384"/>
      <c r="I77" s="28"/>
      <c r="J77" s="16"/>
      <c r="K77" s="17"/>
      <c r="L77" s="15"/>
    </row>
    <row r="78" spans="2:12" x14ac:dyDescent="0.25">
      <c r="B78" s="279"/>
      <c r="C78" s="280"/>
      <c r="D78" s="281"/>
      <c r="E78" s="28"/>
      <c r="F78" s="382"/>
      <c r="G78" s="383"/>
      <c r="H78" s="384"/>
      <c r="I78" s="28"/>
      <c r="J78" s="16"/>
      <c r="K78" s="17"/>
      <c r="L78" s="15"/>
    </row>
    <row r="79" spans="2:12" x14ac:dyDescent="0.25">
      <c r="B79" s="279"/>
      <c r="C79" s="280"/>
      <c r="D79" s="281"/>
      <c r="E79" s="28"/>
      <c r="F79" s="382"/>
      <c r="G79" s="383"/>
      <c r="H79" s="384"/>
      <c r="I79" s="28"/>
      <c r="J79" s="16"/>
      <c r="K79" s="17"/>
      <c r="L79" s="15"/>
    </row>
    <row r="80" spans="2:12" x14ac:dyDescent="0.25">
      <c r="B80" s="279"/>
      <c r="C80" s="280"/>
      <c r="D80" s="281"/>
      <c r="E80" s="28"/>
      <c r="F80" s="382"/>
      <c r="G80" s="383"/>
      <c r="H80" s="384"/>
      <c r="I80" s="28"/>
      <c r="J80" s="16"/>
      <c r="K80" s="17"/>
      <c r="L80" s="15"/>
    </row>
    <row r="81" spans="2:12" x14ac:dyDescent="0.25">
      <c r="B81" s="279"/>
      <c r="C81" s="280"/>
      <c r="D81" s="281"/>
      <c r="E81" s="28"/>
      <c r="F81" s="382"/>
      <c r="G81" s="383"/>
      <c r="H81" s="384"/>
      <c r="I81" s="28"/>
      <c r="J81" s="16"/>
      <c r="K81" s="17"/>
      <c r="L81" s="15"/>
    </row>
    <row r="82" spans="2:12" x14ac:dyDescent="0.25">
      <c r="B82" s="279"/>
      <c r="C82" s="280"/>
      <c r="D82" s="281"/>
      <c r="E82" s="28"/>
      <c r="F82" s="382"/>
      <c r="G82" s="383"/>
      <c r="H82" s="384"/>
      <c r="I82" s="28"/>
      <c r="J82" s="16"/>
      <c r="K82" s="17"/>
      <c r="L82" s="15"/>
    </row>
    <row r="83" spans="2:12" x14ac:dyDescent="0.25">
      <c r="B83" s="279"/>
      <c r="C83" s="280"/>
      <c r="D83" s="281"/>
      <c r="E83" s="13"/>
      <c r="F83" s="382"/>
      <c r="G83" s="383"/>
      <c r="H83" s="384"/>
      <c r="I83" s="13"/>
      <c r="J83" s="18"/>
      <c r="K83" s="19"/>
      <c r="L83" s="14"/>
    </row>
    <row r="84" spans="2:12" x14ac:dyDescent="0.25">
      <c r="B84" s="279"/>
      <c r="C84" s="280"/>
      <c r="D84" s="281"/>
      <c r="E84" s="28"/>
      <c r="F84" s="382"/>
      <c r="G84" s="383"/>
      <c r="H84" s="384"/>
      <c r="I84" s="28"/>
      <c r="J84" s="16"/>
      <c r="K84" s="17"/>
      <c r="L84" s="15"/>
    </row>
    <row r="85" spans="2:12" x14ac:dyDescent="0.25">
      <c r="B85" s="279"/>
      <c r="C85" s="280"/>
      <c r="D85" s="281"/>
      <c r="E85" s="28"/>
      <c r="F85" s="382"/>
      <c r="G85" s="383"/>
      <c r="H85" s="384"/>
      <c r="I85" s="28"/>
      <c r="J85" s="16"/>
      <c r="K85" s="17"/>
      <c r="L85" s="15"/>
    </row>
    <row r="86" spans="2:12" x14ac:dyDescent="0.25">
      <c r="B86" s="279"/>
      <c r="C86" s="280"/>
      <c r="D86" s="281"/>
      <c r="E86" s="28"/>
      <c r="F86" s="382"/>
      <c r="G86" s="383"/>
      <c r="H86" s="384"/>
      <c r="I86" s="28"/>
      <c r="J86" s="16"/>
      <c r="K86" s="17"/>
      <c r="L86" s="15"/>
    </row>
    <row r="87" spans="2:12" x14ac:dyDescent="0.25">
      <c r="B87" s="279"/>
      <c r="C87" s="280"/>
      <c r="D87" s="281"/>
      <c r="E87" s="28"/>
      <c r="F87" s="382"/>
      <c r="G87" s="383"/>
      <c r="H87" s="384"/>
      <c r="I87" s="28"/>
      <c r="J87" s="16"/>
      <c r="K87" s="17"/>
      <c r="L87" s="15"/>
    </row>
    <row r="88" spans="2:12" x14ac:dyDescent="0.25">
      <c r="B88" s="279"/>
      <c r="C88" s="280"/>
      <c r="D88" s="281"/>
      <c r="E88" s="28"/>
      <c r="F88" s="382"/>
      <c r="G88" s="383"/>
      <c r="H88" s="384"/>
      <c r="I88" s="28"/>
      <c r="J88" s="16"/>
      <c r="K88" s="17"/>
      <c r="L88" s="15"/>
    </row>
    <row r="89" spans="2:12" x14ac:dyDescent="0.25">
      <c r="B89" s="279"/>
      <c r="C89" s="280"/>
      <c r="D89" s="281"/>
      <c r="E89" s="28"/>
      <c r="F89" s="382"/>
      <c r="G89" s="383"/>
      <c r="H89" s="384"/>
      <c r="I89" s="28"/>
      <c r="J89" s="16"/>
      <c r="K89" s="17"/>
      <c r="L89" s="15"/>
    </row>
    <row r="90" spans="2:12" x14ac:dyDescent="0.25">
      <c r="B90" s="279"/>
      <c r="C90" s="280"/>
      <c r="D90" s="281"/>
      <c r="E90" s="28"/>
      <c r="F90" s="382"/>
      <c r="G90" s="383"/>
      <c r="H90" s="384"/>
      <c r="I90" s="28"/>
      <c r="J90" s="16"/>
      <c r="K90" s="17"/>
      <c r="L90" s="15"/>
    </row>
    <row r="91" spans="2:12" x14ac:dyDescent="0.25">
      <c r="B91" s="279"/>
      <c r="C91" s="280"/>
      <c r="D91" s="281"/>
      <c r="E91" s="28"/>
      <c r="F91" s="382"/>
      <c r="G91" s="383"/>
      <c r="H91" s="384"/>
      <c r="I91" s="28"/>
      <c r="J91" s="16"/>
      <c r="K91" s="17"/>
      <c r="L91" s="15"/>
    </row>
    <row r="92" spans="2:12" x14ac:dyDescent="0.25">
      <c r="B92" s="279"/>
      <c r="C92" s="280"/>
      <c r="D92" s="281"/>
      <c r="E92" s="28"/>
      <c r="F92" s="382"/>
      <c r="G92" s="383"/>
      <c r="H92" s="384"/>
      <c r="I92" s="28"/>
      <c r="J92" s="16"/>
      <c r="K92" s="17"/>
      <c r="L92" s="15"/>
    </row>
    <row r="93" spans="2:12" x14ac:dyDescent="0.25">
      <c r="B93" s="279"/>
      <c r="C93" s="280"/>
      <c r="D93" s="281"/>
      <c r="E93" s="28"/>
      <c r="F93" s="382"/>
      <c r="G93" s="383"/>
      <c r="H93" s="384"/>
      <c r="I93" s="28"/>
      <c r="J93" s="16"/>
      <c r="K93" s="17"/>
      <c r="L93" s="15"/>
    </row>
    <row r="94" spans="2:12" x14ac:dyDescent="0.25">
      <c r="B94" s="279"/>
      <c r="C94" s="280"/>
      <c r="D94" s="281"/>
      <c r="E94" s="28"/>
      <c r="F94" s="382"/>
      <c r="G94" s="383"/>
      <c r="H94" s="384"/>
      <c r="I94" s="28"/>
      <c r="J94" s="16"/>
      <c r="K94" s="17"/>
      <c r="L94" s="15"/>
    </row>
    <row r="95" spans="2:12" x14ac:dyDescent="0.25">
      <c r="B95" s="279"/>
      <c r="C95" s="280"/>
      <c r="D95" s="281"/>
      <c r="E95" s="28"/>
      <c r="F95" s="382"/>
      <c r="G95" s="383"/>
      <c r="H95" s="384"/>
      <c r="I95" s="28"/>
      <c r="J95" s="16"/>
      <c r="K95" s="17"/>
      <c r="L95" s="15"/>
    </row>
    <row r="96" spans="2:12" x14ac:dyDescent="0.25">
      <c r="B96" s="279"/>
      <c r="C96" s="280"/>
      <c r="D96" s="281"/>
      <c r="E96" s="28"/>
      <c r="F96" s="382"/>
      <c r="G96" s="383"/>
      <c r="H96" s="384"/>
      <c r="I96" s="28"/>
      <c r="J96" s="16"/>
      <c r="K96" s="17"/>
      <c r="L96" s="15"/>
    </row>
    <row r="97" spans="2:12" x14ac:dyDescent="0.25">
      <c r="B97" s="279"/>
      <c r="C97" s="280"/>
      <c r="D97" s="281"/>
      <c r="E97" s="28"/>
      <c r="F97" s="382"/>
      <c r="G97" s="383"/>
      <c r="H97" s="384"/>
      <c r="I97" s="28"/>
      <c r="J97" s="16"/>
      <c r="K97" s="17"/>
      <c r="L97" s="15"/>
    </row>
    <row r="98" spans="2:12" x14ac:dyDescent="0.25">
      <c r="B98" s="279"/>
      <c r="C98" s="280"/>
      <c r="D98" s="281"/>
      <c r="E98" s="28"/>
      <c r="F98" s="382"/>
      <c r="G98" s="383"/>
      <c r="H98" s="384"/>
      <c r="I98" s="28"/>
      <c r="J98" s="16"/>
      <c r="K98" s="17"/>
      <c r="L98" s="15"/>
    </row>
    <row r="99" spans="2:12" x14ac:dyDescent="0.25">
      <c r="B99" s="279"/>
      <c r="C99" s="280"/>
      <c r="D99" s="281"/>
      <c r="E99" s="28"/>
      <c r="F99" s="382"/>
      <c r="G99" s="383"/>
      <c r="H99" s="384"/>
      <c r="I99" s="28"/>
      <c r="J99" s="16"/>
      <c r="K99" s="17"/>
      <c r="L99" s="15"/>
    </row>
    <row r="100" spans="2:12" x14ac:dyDescent="0.25">
      <c r="B100" s="279"/>
      <c r="C100" s="280"/>
      <c r="D100" s="281"/>
      <c r="E100" s="28"/>
      <c r="F100" s="382"/>
      <c r="G100" s="383"/>
      <c r="H100" s="384"/>
      <c r="I100" s="28"/>
      <c r="J100" s="16"/>
      <c r="K100" s="17"/>
      <c r="L100" s="15"/>
    </row>
    <row r="101" spans="2:12" x14ac:dyDescent="0.25">
      <c r="B101" s="279"/>
      <c r="C101" s="280"/>
      <c r="D101" s="281"/>
      <c r="E101" s="28"/>
      <c r="F101" s="382"/>
      <c r="G101" s="383"/>
      <c r="H101" s="384"/>
      <c r="I101" s="28"/>
      <c r="J101" s="16"/>
      <c r="K101" s="17"/>
      <c r="L101" s="15"/>
    </row>
    <row r="102" spans="2:12" x14ac:dyDescent="0.25">
      <c r="B102" s="279"/>
      <c r="C102" s="280"/>
      <c r="D102" s="281"/>
      <c r="E102" s="28"/>
      <c r="F102" s="382"/>
      <c r="G102" s="383"/>
      <c r="H102" s="384"/>
      <c r="I102" s="28"/>
      <c r="J102" s="16"/>
      <c r="K102" s="17"/>
      <c r="L102" s="15"/>
    </row>
    <row r="103" spans="2:12" x14ac:dyDescent="0.25">
      <c r="B103" s="279"/>
      <c r="C103" s="280"/>
      <c r="D103" s="281"/>
      <c r="E103" s="28"/>
      <c r="F103" s="382"/>
      <c r="G103" s="383"/>
      <c r="H103" s="384"/>
      <c r="I103" s="28"/>
      <c r="J103" s="16"/>
      <c r="K103" s="17"/>
      <c r="L103" s="15"/>
    </row>
    <row r="104" spans="2:12" x14ac:dyDescent="0.25">
      <c r="B104" s="279"/>
      <c r="C104" s="280"/>
      <c r="D104" s="281"/>
      <c r="E104" s="28"/>
      <c r="F104" s="382"/>
      <c r="G104" s="383"/>
      <c r="H104" s="384"/>
      <c r="I104" s="28"/>
      <c r="J104" s="16"/>
      <c r="K104" s="17"/>
      <c r="L104" s="15"/>
    </row>
    <row r="105" spans="2:12" x14ac:dyDescent="0.25">
      <c r="B105" s="279"/>
      <c r="C105" s="280"/>
      <c r="D105" s="281"/>
      <c r="E105" s="28"/>
      <c r="F105" s="382"/>
      <c r="G105" s="383"/>
      <c r="H105" s="384"/>
      <c r="I105" s="28"/>
      <c r="J105" s="16"/>
      <c r="K105" s="17"/>
      <c r="L105" s="15"/>
    </row>
    <row r="106" spans="2:12" x14ac:dyDescent="0.25">
      <c r="B106" s="279"/>
      <c r="C106" s="280"/>
      <c r="D106" s="281"/>
      <c r="E106" s="28"/>
      <c r="F106" s="382"/>
      <c r="G106" s="383"/>
      <c r="H106" s="384"/>
      <c r="I106" s="28"/>
      <c r="J106" s="16"/>
      <c r="K106" s="17"/>
      <c r="L106" s="15"/>
    </row>
    <row r="107" spans="2:12" x14ac:dyDescent="0.25">
      <c r="B107" s="279"/>
      <c r="C107" s="280"/>
      <c r="D107" s="281"/>
      <c r="E107" s="28"/>
      <c r="F107" s="382"/>
      <c r="G107" s="383"/>
      <c r="H107" s="384"/>
      <c r="I107" s="28"/>
      <c r="J107" s="16"/>
      <c r="K107" s="17"/>
      <c r="L107" s="15"/>
    </row>
    <row r="108" spans="2:12" x14ac:dyDescent="0.25">
      <c r="B108" s="279"/>
      <c r="C108" s="280"/>
      <c r="D108" s="281"/>
      <c r="E108" s="28"/>
      <c r="F108" s="382"/>
      <c r="G108" s="383"/>
      <c r="H108" s="384"/>
      <c r="I108" s="28"/>
      <c r="J108" s="16"/>
      <c r="K108" s="17"/>
      <c r="L108" s="15"/>
    </row>
    <row r="109" spans="2:12" x14ac:dyDescent="0.25">
      <c r="B109" s="279"/>
      <c r="C109" s="280"/>
      <c r="D109" s="281"/>
      <c r="E109" s="28"/>
      <c r="F109" s="382"/>
      <c r="G109" s="383"/>
      <c r="H109" s="384"/>
      <c r="I109" s="28"/>
      <c r="J109" s="16"/>
      <c r="K109" s="17"/>
      <c r="L109" s="15"/>
    </row>
    <row r="110" spans="2:12" x14ac:dyDescent="0.25">
      <c r="B110" s="279"/>
      <c r="C110" s="280"/>
      <c r="D110" s="281"/>
      <c r="E110" s="28"/>
      <c r="F110" s="382"/>
      <c r="G110" s="383"/>
      <c r="H110" s="384"/>
      <c r="I110" s="28"/>
      <c r="J110" s="16"/>
      <c r="K110" s="17"/>
      <c r="L110" s="15"/>
    </row>
    <row r="111" spans="2:12" x14ac:dyDescent="0.25">
      <c r="B111" s="279"/>
      <c r="C111" s="280"/>
      <c r="D111" s="281"/>
      <c r="E111" s="28"/>
      <c r="F111" s="382"/>
      <c r="G111" s="383"/>
      <c r="H111" s="384"/>
      <c r="I111" s="28"/>
      <c r="J111" s="16"/>
      <c r="K111" s="17"/>
      <c r="L111" s="15"/>
    </row>
    <row r="112" spans="2:12" x14ac:dyDescent="0.25">
      <c r="B112" s="279"/>
      <c r="C112" s="280"/>
      <c r="D112" s="281"/>
      <c r="E112" s="28"/>
      <c r="F112" s="382"/>
      <c r="G112" s="383"/>
      <c r="H112" s="384"/>
      <c r="I112" s="28"/>
      <c r="J112" s="16"/>
      <c r="K112" s="17"/>
      <c r="L112" s="15"/>
    </row>
    <row r="113" spans="2:12" x14ac:dyDescent="0.25">
      <c r="B113" s="279"/>
      <c r="C113" s="280"/>
      <c r="D113" s="281"/>
      <c r="E113" s="28"/>
      <c r="F113" s="382"/>
      <c r="G113" s="383"/>
      <c r="H113" s="384"/>
      <c r="I113" s="28"/>
      <c r="J113" s="16"/>
      <c r="K113" s="17"/>
      <c r="L113" s="15"/>
    </row>
    <row r="114" spans="2:12" x14ac:dyDescent="0.25">
      <c r="B114" s="279"/>
      <c r="C114" s="280"/>
      <c r="D114" s="281"/>
      <c r="E114" s="28"/>
      <c r="F114" s="382"/>
      <c r="G114" s="383"/>
      <c r="H114" s="384"/>
      <c r="I114" s="28"/>
      <c r="J114" s="16"/>
      <c r="K114" s="17"/>
      <c r="L114" s="15"/>
    </row>
    <row r="115" spans="2:12" x14ac:dyDescent="0.25">
      <c r="B115" s="279"/>
      <c r="C115" s="280"/>
      <c r="D115" s="281"/>
      <c r="E115" s="28"/>
      <c r="F115" s="382"/>
      <c r="G115" s="383"/>
      <c r="H115" s="384"/>
      <c r="I115" s="28"/>
      <c r="J115" s="16"/>
      <c r="K115" s="17"/>
      <c r="L115" s="15"/>
    </row>
    <row r="116" spans="2:12" x14ac:dyDescent="0.25">
      <c r="B116" s="279"/>
      <c r="C116" s="280"/>
      <c r="D116" s="281"/>
      <c r="E116" s="28"/>
      <c r="F116" s="382"/>
      <c r="G116" s="383"/>
      <c r="H116" s="384"/>
      <c r="I116" s="28"/>
      <c r="J116" s="16"/>
      <c r="K116" s="17"/>
      <c r="L116" s="15"/>
    </row>
    <row r="117" spans="2:12" x14ac:dyDescent="0.25">
      <c r="B117" s="279"/>
      <c r="C117" s="280"/>
      <c r="D117" s="281"/>
      <c r="E117" s="28"/>
      <c r="F117" s="382"/>
      <c r="G117" s="383"/>
      <c r="H117" s="384"/>
      <c r="I117" s="28"/>
      <c r="J117" s="16"/>
      <c r="K117" s="17"/>
      <c r="L117" s="15"/>
    </row>
    <row r="118" spans="2:12" x14ac:dyDescent="0.25">
      <c r="B118" s="279"/>
      <c r="C118" s="280"/>
      <c r="D118" s="281"/>
      <c r="E118" s="28"/>
      <c r="F118" s="382"/>
      <c r="G118" s="383"/>
      <c r="H118" s="384"/>
      <c r="I118" s="28"/>
      <c r="J118" s="16"/>
      <c r="K118" s="17"/>
      <c r="L118" s="15"/>
    </row>
    <row r="119" spans="2:12" x14ac:dyDescent="0.25">
      <c r="B119" s="279"/>
      <c r="C119" s="280"/>
      <c r="D119" s="281"/>
      <c r="E119" s="28"/>
      <c r="F119" s="382"/>
      <c r="G119" s="383"/>
      <c r="H119" s="384"/>
      <c r="I119" s="28"/>
      <c r="J119" s="16"/>
      <c r="K119" s="17"/>
      <c r="L119" s="15"/>
    </row>
    <row r="120" spans="2:12" x14ac:dyDescent="0.25">
      <c r="B120" s="279"/>
      <c r="C120" s="280"/>
      <c r="D120" s="281"/>
      <c r="E120" s="28"/>
      <c r="F120" s="382"/>
      <c r="G120" s="383"/>
      <c r="H120" s="384"/>
      <c r="I120" s="28"/>
      <c r="J120" s="16"/>
      <c r="K120" s="17"/>
      <c r="L120" s="15"/>
    </row>
    <row r="121" spans="2:12" x14ac:dyDescent="0.25">
      <c r="B121" s="279"/>
      <c r="C121" s="280"/>
      <c r="D121" s="281"/>
      <c r="E121" s="28"/>
      <c r="F121" s="382"/>
      <c r="G121" s="383"/>
      <c r="H121" s="384"/>
      <c r="I121" s="28"/>
      <c r="J121" s="16"/>
      <c r="K121" s="17"/>
      <c r="L121" s="15"/>
    </row>
    <row r="122" spans="2:12" x14ac:dyDescent="0.25">
      <c r="B122" s="279"/>
      <c r="C122" s="280"/>
      <c r="D122" s="281"/>
      <c r="E122" s="28"/>
      <c r="F122" s="382"/>
      <c r="G122" s="383"/>
      <c r="H122" s="384"/>
      <c r="I122" s="28"/>
      <c r="J122" s="16"/>
      <c r="K122" s="17"/>
      <c r="L122" s="15"/>
    </row>
    <row r="123" spans="2:12" x14ac:dyDescent="0.25">
      <c r="B123" s="279"/>
      <c r="C123" s="280"/>
      <c r="D123" s="281"/>
      <c r="E123" s="28"/>
      <c r="F123" s="382"/>
      <c r="G123" s="383"/>
      <c r="H123" s="384"/>
      <c r="I123" s="28"/>
      <c r="J123" s="16"/>
      <c r="K123" s="17"/>
      <c r="L123" s="15"/>
    </row>
    <row r="124" spans="2:12" x14ac:dyDescent="0.25">
      <c r="B124" s="279"/>
      <c r="C124" s="280"/>
      <c r="D124" s="281"/>
      <c r="E124" s="28"/>
      <c r="F124" s="382"/>
      <c r="G124" s="383"/>
      <c r="H124" s="384"/>
      <c r="I124" s="28"/>
      <c r="J124" s="16"/>
      <c r="K124" s="17"/>
      <c r="L124" s="15"/>
    </row>
    <row r="125" spans="2:12" x14ac:dyDescent="0.25">
      <c r="B125" s="279"/>
      <c r="C125" s="280"/>
      <c r="D125" s="281"/>
      <c r="E125" s="28"/>
      <c r="F125" s="382"/>
      <c r="G125" s="383"/>
      <c r="H125" s="384"/>
      <c r="I125" s="28"/>
      <c r="J125" s="16"/>
      <c r="K125" s="17"/>
      <c r="L125" s="15"/>
    </row>
    <row r="126" spans="2:12" x14ac:dyDescent="0.25">
      <c r="B126" s="279"/>
      <c r="C126" s="280"/>
      <c r="D126" s="281"/>
      <c r="E126" s="28"/>
      <c r="F126" s="382"/>
      <c r="G126" s="383"/>
      <c r="H126" s="384"/>
      <c r="I126" s="28"/>
      <c r="J126" s="16"/>
      <c r="K126" s="17"/>
      <c r="L126" s="15"/>
    </row>
    <row r="127" spans="2:12" x14ac:dyDescent="0.25">
      <c r="B127" s="279"/>
      <c r="C127" s="280"/>
      <c r="D127" s="281"/>
      <c r="E127" s="28"/>
      <c r="F127" s="382"/>
      <c r="G127" s="383"/>
      <c r="H127" s="384"/>
      <c r="I127" s="28"/>
      <c r="J127" s="16"/>
      <c r="K127" s="17"/>
      <c r="L127" s="15"/>
    </row>
    <row r="128" spans="2:12" x14ac:dyDescent="0.25">
      <c r="B128" s="279"/>
      <c r="C128" s="280"/>
      <c r="D128" s="281"/>
      <c r="E128" s="28"/>
      <c r="F128" s="382"/>
      <c r="G128" s="383"/>
      <c r="H128" s="384"/>
      <c r="I128" s="28"/>
      <c r="J128" s="16"/>
      <c r="K128" s="17"/>
      <c r="L128" s="15"/>
    </row>
    <row r="129" spans="2:12" x14ac:dyDescent="0.25">
      <c r="B129" s="279"/>
      <c r="C129" s="280"/>
      <c r="D129" s="281"/>
      <c r="E129" s="28"/>
      <c r="F129" s="382"/>
      <c r="G129" s="383"/>
      <c r="H129" s="384"/>
      <c r="I129" s="28"/>
      <c r="J129" s="16"/>
      <c r="K129" s="17"/>
      <c r="L129" s="15"/>
    </row>
    <row r="130" spans="2:12" x14ac:dyDescent="0.25">
      <c r="B130" s="279"/>
      <c r="C130" s="280"/>
      <c r="D130" s="281"/>
      <c r="E130" s="28"/>
      <c r="F130" s="382"/>
      <c r="G130" s="383"/>
      <c r="H130" s="384"/>
      <c r="I130" s="28"/>
      <c r="J130" s="16"/>
      <c r="K130" s="17"/>
      <c r="L130" s="15"/>
    </row>
    <row r="131" spans="2:12" x14ac:dyDescent="0.25">
      <c r="B131" s="279"/>
      <c r="C131" s="280"/>
      <c r="D131" s="281"/>
      <c r="E131" s="28"/>
      <c r="F131" s="382"/>
      <c r="G131" s="383"/>
      <c r="H131" s="384"/>
      <c r="I131" s="28"/>
      <c r="J131" s="16"/>
      <c r="K131" s="17"/>
      <c r="L131" s="15"/>
    </row>
    <row r="132" spans="2:12" x14ac:dyDescent="0.25">
      <c r="B132" s="279"/>
      <c r="C132" s="280"/>
      <c r="D132" s="281"/>
      <c r="E132" s="28"/>
      <c r="F132" s="382"/>
      <c r="G132" s="383"/>
      <c r="H132" s="384"/>
      <c r="I132" s="28"/>
      <c r="J132" s="16"/>
      <c r="K132" s="17"/>
      <c r="L132" s="15"/>
    </row>
    <row r="133" spans="2:12" x14ac:dyDescent="0.25">
      <c r="B133" s="279"/>
      <c r="C133" s="280"/>
      <c r="D133" s="281"/>
      <c r="E133" s="28"/>
      <c r="F133" s="382"/>
      <c r="G133" s="383"/>
      <c r="H133" s="384"/>
      <c r="I133" s="28"/>
      <c r="J133" s="16"/>
      <c r="K133" s="17"/>
      <c r="L133" s="15"/>
    </row>
    <row r="134" spans="2:12" x14ac:dyDescent="0.25">
      <c r="B134" s="279"/>
      <c r="C134" s="280"/>
      <c r="D134" s="281"/>
      <c r="E134" s="28"/>
      <c r="F134" s="382"/>
      <c r="G134" s="383"/>
      <c r="H134" s="384"/>
      <c r="I134" s="28"/>
      <c r="J134" s="16"/>
      <c r="K134" s="17"/>
      <c r="L134" s="15"/>
    </row>
    <row r="135" spans="2:12" x14ac:dyDescent="0.25">
      <c r="B135" s="279"/>
      <c r="C135" s="280"/>
      <c r="D135" s="281"/>
      <c r="E135" s="28"/>
      <c r="F135" s="382"/>
      <c r="G135" s="383"/>
      <c r="H135" s="384"/>
      <c r="I135" s="28"/>
      <c r="J135" s="16"/>
      <c r="K135" s="17"/>
      <c r="L135" s="15"/>
    </row>
    <row r="136" spans="2:12" x14ac:dyDescent="0.25">
      <c r="B136" s="279"/>
      <c r="C136" s="280"/>
      <c r="D136" s="281"/>
      <c r="E136" s="28"/>
      <c r="F136" s="382"/>
      <c r="G136" s="383"/>
      <c r="H136" s="384"/>
      <c r="I136" s="28"/>
      <c r="J136" s="16"/>
      <c r="K136" s="17"/>
      <c r="L136" s="15"/>
    </row>
    <row r="137" spans="2:12" x14ac:dyDescent="0.25">
      <c r="B137" s="279"/>
      <c r="C137" s="280"/>
      <c r="D137" s="281"/>
      <c r="E137" s="28"/>
      <c r="F137" s="382"/>
      <c r="G137" s="383"/>
      <c r="H137" s="384"/>
      <c r="I137" s="28"/>
      <c r="J137" s="16"/>
      <c r="K137" s="17"/>
      <c r="L137" s="15"/>
    </row>
    <row r="138" spans="2:12" x14ac:dyDescent="0.25">
      <c r="B138" s="279"/>
      <c r="C138" s="280"/>
      <c r="D138" s="281"/>
      <c r="E138" s="28"/>
      <c r="F138" s="382"/>
      <c r="G138" s="383"/>
      <c r="H138" s="384"/>
      <c r="I138" s="28"/>
      <c r="J138" s="16"/>
      <c r="K138" s="17"/>
      <c r="L138" s="15"/>
    </row>
    <row r="139" spans="2:12" x14ac:dyDescent="0.25">
      <c r="B139" s="279"/>
      <c r="C139" s="280"/>
      <c r="D139" s="281"/>
      <c r="E139" s="28"/>
      <c r="F139" s="382"/>
      <c r="G139" s="383"/>
      <c r="H139" s="384"/>
      <c r="I139" s="28"/>
      <c r="J139" s="16"/>
      <c r="K139" s="17"/>
      <c r="L139" s="15"/>
    </row>
    <row r="140" spans="2:12" x14ac:dyDescent="0.25">
      <c r="B140" s="279"/>
      <c r="C140" s="280"/>
      <c r="D140" s="281"/>
      <c r="E140" s="28"/>
      <c r="F140" s="382"/>
      <c r="G140" s="383"/>
      <c r="H140" s="384"/>
      <c r="I140" s="28"/>
      <c r="J140" s="16"/>
      <c r="K140" s="17"/>
      <c r="L140" s="15"/>
    </row>
    <row r="141" spans="2:12" x14ac:dyDescent="0.25">
      <c r="B141" s="279"/>
      <c r="C141" s="280"/>
      <c r="D141" s="281"/>
      <c r="E141" s="28"/>
      <c r="F141" s="382"/>
      <c r="G141" s="383"/>
      <c r="H141" s="384"/>
      <c r="I141" s="28"/>
      <c r="J141" s="16"/>
      <c r="K141" s="17"/>
      <c r="L141" s="15"/>
    </row>
    <row r="142" spans="2:12" x14ac:dyDescent="0.25">
      <c r="B142" s="279"/>
      <c r="C142" s="280"/>
      <c r="D142" s="281"/>
      <c r="E142" s="28"/>
      <c r="F142" s="382"/>
      <c r="G142" s="383"/>
      <c r="H142" s="384"/>
      <c r="I142" s="28"/>
      <c r="J142" s="16"/>
      <c r="K142" s="17"/>
      <c r="L142" s="15"/>
    </row>
    <row r="143" spans="2:12" x14ac:dyDescent="0.25">
      <c r="B143" s="279"/>
      <c r="C143" s="280"/>
      <c r="D143" s="281"/>
      <c r="E143" s="28"/>
      <c r="F143" s="382"/>
      <c r="G143" s="383"/>
      <c r="H143" s="384"/>
      <c r="I143" s="28"/>
      <c r="J143" s="16"/>
      <c r="K143" s="17"/>
      <c r="L143" s="15"/>
    </row>
    <row r="144" spans="2:12" x14ac:dyDescent="0.25">
      <c r="B144" s="279"/>
      <c r="C144" s="280"/>
      <c r="D144" s="281"/>
      <c r="E144" s="28"/>
      <c r="F144" s="382"/>
      <c r="G144" s="383"/>
      <c r="H144" s="384"/>
      <c r="I144" s="28"/>
      <c r="J144" s="16"/>
      <c r="K144" s="17"/>
      <c r="L144" s="15"/>
    </row>
    <row r="145" spans="2:12" x14ac:dyDescent="0.25">
      <c r="B145" s="279"/>
      <c r="C145" s="280"/>
      <c r="D145" s="281"/>
      <c r="E145" s="28"/>
      <c r="F145" s="382"/>
      <c r="G145" s="383"/>
      <c r="H145" s="384"/>
      <c r="I145" s="28"/>
      <c r="J145" s="16"/>
      <c r="K145" s="17"/>
      <c r="L145" s="15"/>
    </row>
    <row r="146" spans="2:12" x14ac:dyDescent="0.25">
      <c r="B146" s="279"/>
      <c r="C146" s="280"/>
      <c r="D146" s="281"/>
      <c r="E146" s="28"/>
      <c r="F146" s="382"/>
      <c r="G146" s="383"/>
      <c r="H146" s="384"/>
      <c r="I146" s="28"/>
      <c r="J146" s="16"/>
      <c r="K146" s="17"/>
      <c r="L146" s="15"/>
    </row>
    <row r="147" spans="2:12" x14ac:dyDescent="0.25">
      <c r="B147" s="279"/>
      <c r="C147" s="280"/>
      <c r="D147" s="281"/>
      <c r="E147" s="28"/>
      <c r="F147" s="382"/>
      <c r="G147" s="383"/>
      <c r="H147" s="384"/>
      <c r="I147" s="28"/>
      <c r="J147" s="16"/>
      <c r="K147" s="17"/>
      <c r="L147" s="15"/>
    </row>
    <row r="148" spans="2:12" x14ac:dyDescent="0.25">
      <c r="B148" s="279"/>
      <c r="C148" s="280"/>
      <c r="D148" s="281"/>
      <c r="E148" s="28"/>
      <c r="F148" s="382"/>
      <c r="G148" s="383"/>
      <c r="H148" s="384"/>
      <c r="I148" s="28"/>
      <c r="J148" s="16"/>
      <c r="K148" s="17"/>
      <c r="L148" s="15"/>
    </row>
    <row r="149" spans="2:12" x14ac:dyDescent="0.25">
      <c r="B149" s="279"/>
      <c r="C149" s="280"/>
      <c r="D149" s="281"/>
      <c r="E149" s="28"/>
      <c r="F149" s="382"/>
      <c r="G149" s="383"/>
      <c r="H149" s="384"/>
      <c r="I149" s="28"/>
      <c r="J149" s="16"/>
      <c r="K149" s="17"/>
      <c r="L149" s="15"/>
    </row>
    <row r="150" spans="2:12" x14ac:dyDescent="0.25">
      <c r="B150" s="279"/>
      <c r="C150" s="280"/>
      <c r="D150" s="281"/>
      <c r="E150" s="28"/>
      <c r="F150" s="382"/>
      <c r="G150" s="383"/>
      <c r="H150" s="384"/>
      <c r="I150" s="28"/>
      <c r="J150" s="16"/>
      <c r="K150" s="17"/>
      <c r="L150" s="15"/>
    </row>
    <row r="151" spans="2:12" x14ac:dyDescent="0.25">
      <c r="B151" s="279"/>
      <c r="C151" s="280"/>
      <c r="D151" s="281"/>
      <c r="E151" s="28"/>
      <c r="F151" s="382"/>
      <c r="G151" s="383"/>
      <c r="H151" s="384"/>
      <c r="I151" s="28"/>
      <c r="J151" s="16"/>
      <c r="K151" s="17"/>
      <c r="L151" s="15"/>
    </row>
    <row r="152" spans="2:12" x14ac:dyDescent="0.25">
      <c r="B152" s="279"/>
      <c r="C152" s="280"/>
      <c r="D152" s="281"/>
      <c r="E152" s="28"/>
      <c r="F152" s="382"/>
      <c r="G152" s="383"/>
      <c r="H152" s="384"/>
      <c r="I152" s="28"/>
      <c r="J152" s="16"/>
      <c r="K152" s="17"/>
      <c r="L152" s="15"/>
    </row>
    <row r="153" spans="2:12" x14ac:dyDescent="0.25">
      <c r="B153" s="279"/>
      <c r="C153" s="280"/>
      <c r="D153" s="281"/>
      <c r="E153" s="28"/>
      <c r="F153" s="382"/>
      <c r="G153" s="383"/>
      <c r="H153" s="384"/>
      <c r="I153" s="28"/>
      <c r="J153" s="16"/>
      <c r="K153" s="17"/>
      <c r="L153" s="15"/>
    </row>
    <row r="154" spans="2:12" x14ac:dyDescent="0.25">
      <c r="B154" s="279"/>
      <c r="C154" s="280"/>
      <c r="D154" s="281"/>
      <c r="E154" s="28"/>
      <c r="F154" s="382"/>
      <c r="G154" s="383"/>
      <c r="H154" s="384"/>
      <c r="I154" s="28"/>
      <c r="J154" s="16"/>
      <c r="K154" s="17"/>
      <c r="L154" s="15"/>
    </row>
    <row r="155" spans="2:12" x14ac:dyDescent="0.25">
      <c r="B155" s="286"/>
      <c r="C155" s="288"/>
      <c r="D155" s="287"/>
      <c r="E155" s="22"/>
      <c r="F155" s="385"/>
      <c r="G155" s="386"/>
      <c r="H155" s="387"/>
      <c r="I155" s="22"/>
      <c r="J155" s="20"/>
      <c r="K155" s="216"/>
      <c r="L155" s="21"/>
    </row>
    <row r="156" spans="2:12" ht="15.75" thickBot="1" x14ac:dyDescent="0.3">
      <c r="B156" s="303" t="s">
        <v>64</v>
      </c>
      <c r="C156" s="304"/>
      <c r="D156" s="304"/>
      <c r="E156" s="55"/>
      <c r="F156" s="305"/>
      <c r="G156" s="305"/>
      <c r="H156" s="305"/>
      <c r="I156" s="55"/>
      <c r="J156" s="55"/>
      <c r="K156" s="56" t="str">
        <f>IF(SUM(K6:K155),SUM(K6:K155),"")</f>
        <v/>
      </c>
      <c r="L156" s="57" t="str">
        <f>IF(SUM(L6:L155),SUM(L6:L155),"")</f>
        <v/>
      </c>
    </row>
    <row r="157" spans="2:12" x14ac:dyDescent="0.25">
      <c r="B157" s="102"/>
      <c r="C157" s="102"/>
      <c r="D157" s="102"/>
      <c r="E157" s="58"/>
      <c r="F157" s="215"/>
      <c r="G157" s="215"/>
      <c r="H157" s="215"/>
      <c r="I157" s="58"/>
      <c r="J157" s="58"/>
      <c r="K157" s="59"/>
      <c r="L157" s="60"/>
    </row>
  </sheetData>
  <sheetProtection algorithmName="SHA-512" hashValue="b58mNBWJeaTDNNvO7nwGfaZWG1sxeq8oCpB2xujmdEBcnwFokASBBNpPfYcNFW96x22NB8YMcSBzFIJ37yXAIA==" saltValue="zxoWmZYX95o521crM7lCwg==" spinCount="100000" sheet="1" objects="1" scenarios="1"/>
  <mergeCells count="309">
    <mergeCell ref="F141:H141"/>
    <mergeCell ref="F142:H142"/>
    <mergeCell ref="F143:H143"/>
    <mergeCell ref="F144:H144"/>
    <mergeCell ref="F145:H145"/>
    <mergeCell ref="F155:H155"/>
    <mergeCell ref="F146:H146"/>
    <mergeCell ref="F147:H147"/>
    <mergeCell ref="F148:H148"/>
    <mergeCell ref="F149:H149"/>
    <mergeCell ref="F150:H150"/>
    <mergeCell ref="F151:H151"/>
    <mergeCell ref="F152:H152"/>
    <mergeCell ref="F153:H153"/>
    <mergeCell ref="F154:H154"/>
    <mergeCell ref="F132:H132"/>
    <mergeCell ref="F133:H133"/>
    <mergeCell ref="F134:H134"/>
    <mergeCell ref="F135:H135"/>
    <mergeCell ref="F136:H136"/>
    <mergeCell ref="F137:H137"/>
    <mergeCell ref="F138:H138"/>
    <mergeCell ref="F139:H139"/>
    <mergeCell ref="F140:H140"/>
    <mergeCell ref="F129:H129"/>
    <mergeCell ref="F130:H130"/>
    <mergeCell ref="F131:H131"/>
    <mergeCell ref="F123:H123"/>
    <mergeCell ref="F124:H124"/>
    <mergeCell ref="F125:H125"/>
    <mergeCell ref="F126:H126"/>
    <mergeCell ref="F127:H127"/>
    <mergeCell ref="F118:H118"/>
    <mergeCell ref="F119:H119"/>
    <mergeCell ref="F120:H120"/>
    <mergeCell ref="F121:H121"/>
    <mergeCell ref="F122:H122"/>
    <mergeCell ref="F80:H80"/>
    <mergeCell ref="F81:H81"/>
    <mergeCell ref="F82:H82"/>
    <mergeCell ref="F83:H83"/>
    <mergeCell ref="F84:H84"/>
    <mergeCell ref="F85:H85"/>
    <mergeCell ref="F86:H86"/>
    <mergeCell ref="F87:H87"/>
    <mergeCell ref="F128:H128"/>
    <mergeCell ref="F108:H108"/>
    <mergeCell ref="F109:H109"/>
    <mergeCell ref="F110:H110"/>
    <mergeCell ref="F111:H111"/>
    <mergeCell ref="F112:H112"/>
    <mergeCell ref="F103:H103"/>
    <mergeCell ref="F104:H104"/>
    <mergeCell ref="F105:H105"/>
    <mergeCell ref="F106:H106"/>
    <mergeCell ref="F107:H107"/>
    <mergeCell ref="F98:H98"/>
    <mergeCell ref="F99:H99"/>
    <mergeCell ref="F100:H100"/>
    <mergeCell ref="F101:H101"/>
    <mergeCell ref="F102:H102"/>
    <mergeCell ref="F71:H71"/>
    <mergeCell ref="F72:H72"/>
    <mergeCell ref="F73:H73"/>
    <mergeCell ref="F74:H74"/>
    <mergeCell ref="F75:H75"/>
    <mergeCell ref="F76:H76"/>
    <mergeCell ref="F77:H77"/>
    <mergeCell ref="F78:H78"/>
    <mergeCell ref="F79:H79"/>
    <mergeCell ref="B154:D154"/>
    <mergeCell ref="B155:D155"/>
    <mergeCell ref="F6:H6"/>
    <mergeCell ref="F7:H7"/>
    <mergeCell ref="F8:H8"/>
    <mergeCell ref="F9:H9"/>
    <mergeCell ref="F10:H10"/>
    <mergeCell ref="F11:H11"/>
    <mergeCell ref="F12:H12"/>
    <mergeCell ref="F13:H13"/>
    <mergeCell ref="F14:H14"/>
    <mergeCell ref="F15:H15"/>
    <mergeCell ref="F16:H16"/>
    <mergeCell ref="F17:H17"/>
    <mergeCell ref="F18:H18"/>
    <mergeCell ref="F19:H19"/>
    <mergeCell ref="F20:H20"/>
    <mergeCell ref="F21:H21"/>
    <mergeCell ref="F22:H22"/>
    <mergeCell ref="F23:H23"/>
    <mergeCell ref="F61:H61"/>
    <mergeCell ref="F62:H62"/>
    <mergeCell ref="F63:H63"/>
    <mergeCell ref="F64:H64"/>
    <mergeCell ref="B145:D145"/>
    <mergeCell ref="B146:D146"/>
    <mergeCell ref="B147:D147"/>
    <mergeCell ref="B148:D148"/>
    <mergeCell ref="B149:D149"/>
    <mergeCell ref="B150:D150"/>
    <mergeCell ref="B151:D151"/>
    <mergeCell ref="B152:D152"/>
    <mergeCell ref="B153:D153"/>
    <mergeCell ref="B136:D136"/>
    <mergeCell ref="B137:D137"/>
    <mergeCell ref="B138:D138"/>
    <mergeCell ref="B139:D139"/>
    <mergeCell ref="B140:D140"/>
    <mergeCell ref="B141:D141"/>
    <mergeCell ref="B142:D142"/>
    <mergeCell ref="B143:D143"/>
    <mergeCell ref="B144:D144"/>
    <mergeCell ref="B130:D130"/>
    <mergeCell ref="B131:D131"/>
    <mergeCell ref="B132:D132"/>
    <mergeCell ref="B133:D133"/>
    <mergeCell ref="B134:D134"/>
    <mergeCell ref="B135:D135"/>
    <mergeCell ref="B127:D127"/>
    <mergeCell ref="B118:D118"/>
    <mergeCell ref="B119:D119"/>
    <mergeCell ref="B120:D120"/>
    <mergeCell ref="B121:D121"/>
    <mergeCell ref="B122:D122"/>
    <mergeCell ref="B77:D77"/>
    <mergeCell ref="B78:D78"/>
    <mergeCell ref="B79:D79"/>
    <mergeCell ref="B80:D80"/>
    <mergeCell ref="B81:D81"/>
    <mergeCell ref="B82:D82"/>
    <mergeCell ref="B83:D83"/>
    <mergeCell ref="B84:D84"/>
    <mergeCell ref="B129:D129"/>
    <mergeCell ref="B103:D103"/>
    <mergeCell ref="B104:D104"/>
    <mergeCell ref="B105:D105"/>
    <mergeCell ref="B106:D106"/>
    <mergeCell ref="B107:D107"/>
    <mergeCell ref="B93:D93"/>
    <mergeCell ref="B94:D94"/>
    <mergeCell ref="B95:D95"/>
    <mergeCell ref="B96:D96"/>
    <mergeCell ref="B98:D98"/>
    <mergeCell ref="B99:D99"/>
    <mergeCell ref="B100:D100"/>
    <mergeCell ref="B101:D101"/>
    <mergeCell ref="B102:D102"/>
    <mergeCell ref="B24:D24"/>
    <mergeCell ref="B25:D25"/>
    <mergeCell ref="B26:D26"/>
    <mergeCell ref="B27:D27"/>
    <mergeCell ref="B28:D28"/>
    <mergeCell ref="B29:D29"/>
    <mergeCell ref="B30:D30"/>
    <mergeCell ref="B31:D31"/>
    <mergeCell ref="B32:D32"/>
    <mergeCell ref="B15:D15"/>
    <mergeCell ref="B16:D16"/>
    <mergeCell ref="B17:D17"/>
    <mergeCell ref="B18:D18"/>
    <mergeCell ref="B19:D19"/>
    <mergeCell ref="B20:D20"/>
    <mergeCell ref="B21:D21"/>
    <mergeCell ref="B22:D22"/>
    <mergeCell ref="B23:D23"/>
    <mergeCell ref="B6:D6"/>
    <mergeCell ref="B7:D7"/>
    <mergeCell ref="B8:D8"/>
    <mergeCell ref="B9:D9"/>
    <mergeCell ref="B10:D10"/>
    <mergeCell ref="B11:D11"/>
    <mergeCell ref="B12:D12"/>
    <mergeCell ref="B13:D13"/>
    <mergeCell ref="B14:D14"/>
    <mergeCell ref="B52:D52"/>
    <mergeCell ref="B53:D53"/>
    <mergeCell ref="B54:D54"/>
    <mergeCell ref="B55:D55"/>
    <mergeCell ref="B56:D56"/>
    <mergeCell ref="B57:D57"/>
    <mergeCell ref="B58:D58"/>
    <mergeCell ref="B59:D59"/>
    <mergeCell ref="B60:D60"/>
    <mergeCell ref="F47:H47"/>
    <mergeCell ref="F48:H48"/>
    <mergeCell ref="F49:H49"/>
    <mergeCell ref="F50:H50"/>
    <mergeCell ref="F51:H51"/>
    <mergeCell ref="B42:D42"/>
    <mergeCell ref="B43:D43"/>
    <mergeCell ref="B44:D44"/>
    <mergeCell ref="B45:D45"/>
    <mergeCell ref="B46:D46"/>
    <mergeCell ref="F42:H42"/>
    <mergeCell ref="F43:H43"/>
    <mergeCell ref="F44:H44"/>
    <mergeCell ref="F45:H45"/>
    <mergeCell ref="F46:H46"/>
    <mergeCell ref="B47:D47"/>
    <mergeCell ref="B48:D48"/>
    <mergeCell ref="B49:D49"/>
    <mergeCell ref="B50:D50"/>
    <mergeCell ref="B51:D51"/>
    <mergeCell ref="B37:D37"/>
    <mergeCell ref="B38:D38"/>
    <mergeCell ref="B39:D39"/>
    <mergeCell ref="B40:D40"/>
    <mergeCell ref="B41:D41"/>
    <mergeCell ref="F37:H37"/>
    <mergeCell ref="F38:H38"/>
    <mergeCell ref="F39:H39"/>
    <mergeCell ref="F40:H40"/>
    <mergeCell ref="F41:H41"/>
    <mergeCell ref="B33:D33"/>
    <mergeCell ref="B34:D34"/>
    <mergeCell ref="B35:D35"/>
    <mergeCell ref="B36:D36"/>
    <mergeCell ref="F32:H32"/>
    <mergeCell ref="F33:H33"/>
    <mergeCell ref="F34:H34"/>
    <mergeCell ref="F35:H35"/>
    <mergeCell ref="F36:H36"/>
    <mergeCell ref="F27:H27"/>
    <mergeCell ref="F28:H28"/>
    <mergeCell ref="F29:H29"/>
    <mergeCell ref="F30:H30"/>
    <mergeCell ref="F31:H31"/>
    <mergeCell ref="B123:D123"/>
    <mergeCell ref="B124:D124"/>
    <mergeCell ref="B125:D125"/>
    <mergeCell ref="B126:D126"/>
    <mergeCell ref="B113:D113"/>
    <mergeCell ref="B114:D114"/>
    <mergeCell ref="B115:D115"/>
    <mergeCell ref="B116:D116"/>
    <mergeCell ref="B117:D117"/>
    <mergeCell ref="F113:H113"/>
    <mergeCell ref="F114:H114"/>
    <mergeCell ref="F115:H115"/>
    <mergeCell ref="F116:H116"/>
    <mergeCell ref="F117:H117"/>
    <mergeCell ref="B108:D108"/>
    <mergeCell ref="B109:D109"/>
    <mergeCell ref="B110:D110"/>
    <mergeCell ref="B111:D111"/>
    <mergeCell ref="B112:D112"/>
    <mergeCell ref="F95:H95"/>
    <mergeCell ref="F96:H96"/>
    <mergeCell ref="F97:H97"/>
    <mergeCell ref="F60:H60"/>
    <mergeCell ref="B88:D88"/>
    <mergeCell ref="B89:D89"/>
    <mergeCell ref="B90:D90"/>
    <mergeCell ref="B91:D91"/>
    <mergeCell ref="B92:D92"/>
    <mergeCell ref="F88:H88"/>
    <mergeCell ref="F89:H89"/>
    <mergeCell ref="F90:H90"/>
    <mergeCell ref="F91:H91"/>
    <mergeCell ref="F92:H92"/>
    <mergeCell ref="B61:D61"/>
    <mergeCell ref="B62:D62"/>
    <mergeCell ref="B63:D63"/>
    <mergeCell ref="B64:D64"/>
    <mergeCell ref="B65:D65"/>
    <mergeCell ref="B66:D66"/>
    <mergeCell ref="B67:D67"/>
    <mergeCell ref="B74:D74"/>
    <mergeCell ref="B75:D75"/>
    <mergeCell ref="B76:D76"/>
    <mergeCell ref="B71:D71"/>
    <mergeCell ref="B72:D72"/>
    <mergeCell ref="B73:D73"/>
    <mergeCell ref="B156:D156"/>
    <mergeCell ref="F156:H156"/>
    <mergeCell ref="L4:L5"/>
    <mergeCell ref="I4:I5"/>
    <mergeCell ref="J4:J5"/>
    <mergeCell ref="F5:H5"/>
    <mergeCell ref="E4:E5"/>
    <mergeCell ref="K4:K5"/>
    <mergeCell ref="B128:D128"/>
    <mergeCell ref="B85:D85"/>
    <mergeCell ref="B86:D86"/>
    <mergeCell ref="B87:D87"/>
    <mergeCell ref="B5:D5"/>
    <mergeCell ref="F24:H24"/>
    <mergeCell ref="F25:H25"/>
    <mergeCell ref="F26:H26"/>
    <mergeCell ref="F52:H52"/>
    <mergeCell ref="F53:H53"/>
    <mergeCell ref="B97:D97"/>
    <mergeCell ref="F93:H93"/>
    <mergeCell ref="F94:H94"/>
    <mergeCell ref="F54:H54"/>
    <mergeCell ref="F55:H55"/>
    <mergeCell ref="F56:H56"/>
    <mergeCell ref="F57:H57"/>
    <mergeCell ref="F58:H58"/>
    <mergeCell ref="F59:H59"/>
    <mergeCell ref="B68:D68"/>
    <mergeCell ref="B69:D69"/>
    <mergeCell ref="B70:D70"/>
    <mergeCell ref="F65:H65"/>
    <mergeCell ref="F66:H66"/>
    <mergeCell ref="F67:H67"/>
    <mergeCell ref="F68:H68"/>
    <mergeCell ref="F69:H69"/>
    <mergeCell ref="F70:H70"/>
  </mergeCells>
  <printOptions horizontalCentered="1"/>
  <pageMargins left="0.25" right="0.25" top="0.5" bottom="0.5" header="0.3" footer="0.3"/>
  <pageSetup scale="95" fitToHeight="3" orientation="portrait" r:id="rId1"/>
  <headerFooter>
    <oddHeader>&amp;LFarm Assets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A5F82-12DA-45B9-A4E0-1318FB1AB006}">
  <sheetPr>
    <pageSetUpPr fitToPage="1"/>
  </sheetPr>
  <dimension ref="B1:L56"/>
  <sheetViews>
    <sheetView showGridLines="0" workbookViewId="0">
      <pane ySplit="1" topLeftCell="A2" activePane="bottomLeft" state="frozen"/>
      <selection pane="bottomLeft"/>
    </sheetView>
  </sheetViews>
  <sheetFormatPr defaultRowHeight="15" x14ac:dyDescent="0.25"/>
  <cols>
    <col min="1" max="1" width="1.7109375" customWidth="1"/>
    <col min="12" max="12" width="9.7109375" customWidth="1"/>
  </cols>
  <sheetData>
    <row r="1" spans="2:12" ht="21" x14ac:dyDescent="0.35">
      <c r="B1" s="88" t="s">
        <v>229</v>
      </c>
    </row>
    <row r="2" spans="2:12" ht="15.75" thickBot="1" x14ac:dyDescent="0.3"/>
    <row r="3" spans="2:12" x14ac:dyDescent="0.25">
      <c r="B3" s="45" t="s">
        <v>46</v>
      </c>
      <c r="C3" s="63"/>
      <c r="D3" s="63"/>
      <c r="E3" s="63"/>
      <c r="F3" s="89"/>
      <c r="G3" s="63"/>
      <c r="H3" s="63"/>
      <c r="I3" s="63"/>
      <c r="J3" s="63"/>
      <c r="K3" s="63"/>
      <c r="L3" s="66"/>
    </row>
    <row r="4" spans="2:12" x14ac:dyDescent="0.25">
      <c r="B4" s="50"/>
      <c r="C4" s="51"/>
      <c r="D4" s="51"/>
      <c r="E4" s="284" t="s">
        <v>53</v>
      </c>
      <c r="F4" s="90"/>
      <c r="G4" s="51"/>
      <c r="H4" s="51"/>
      <c r="I4" s="284" t="s">
        <v>59</v>
      </c>
      <c r="J4" s="284" t="s">
        <v>55</v>
      </c>
      <c r="K4" s="284" t="s">
        <v>56</v>
      </c>
      <c r="L4" s="306" t="s">
        <v>57</v>
      </c>
    </row>
    <row r="5" spans="2:12" x14ac:dyDescent="0.25">
      <c r="B5" s="297" t="s">
        <v>52</v>
      </c>
      <c r="C5" s="285"/>
      <c r="D5" s="285"/>
      <c r="E5" s="298"/>
      <c r="F5" s="308" t="s">
        <v>170</v>
      </c>
      <c r="G5" s="308"/>
      <c r="H5" s="308"/>
      <c r="I5" s="298"/>
      <c r="J5" s="298"/>
      <c r="K5" s="298"/>
      <c r="L5" s="307"/>
    </row>
    <row r="6" spans="2:12" x14ac:dyDescent="0.25">
      <c r="B6" s="291"/>
      <c r="C6" s="292"/>
      <c r="D6" s="293"/>
      <c r="E6" s="203"/>
      <c r="F6" s="379"/>
      <c r="G6" s="380"/>
      <c r="H6" s="381"/>
      <c r="I6" s="13"/>
      <c r="J6" s="18"/>
      <c r="K6" s="11"/>
      <c r="L6" s="14"/>
    </row>
    <row r="7" spans="2:12" x14ac:dyDescent="0.25">
      <c r="B7" s="279"/>
      <c r="C7" s="280"/>
      <c r="D7" s="281"/>
      <c r="E7" s="29"/>
      <c r="F7" s="382"/>
      <c r="G7" s="383"/>
      <c r="H7" s="384"/>
      <c r="I7" s="28"/>
      <c r="J7" s="16"/>
      <c r="K7" s="12"/>
      <c r="L7" s="15"/>
    </row>
    <row r="8" spans="2:12" x14ac:dyDescent="0.25">
      <c r="B8" s="279"/>
      <c r="C8" s="280"/>
      <c r="D8" s="281"/>
      <c r="E8" s="29"/>
      <c r="F8" s="382"/>
      <c r="G8" s="383"/>
      <c r="H8" s="384"/>
      <c r="I8" s="28"/>
      <c r="J8" s="16"/>
      <c r="K8" s="12"/>
      <c r="L8" s="15"/>
    </row>
    <row r="9" spans="2:12" x14ac:dyDescent="0.25">
      <c r="B9" s="279"/>
      <c r="C9" s="280"/>
      <c r="D9" s="281"/>
      <c r="E9" s="29"/>
      <c r="F9" s="382"/>
      <c r="G9" s="383"/>
      <c r="H9" s="384"/>
      <c r="I9" s="28"/>
      <c r="J9" s="16"/>
      <c r="K9" s="12"/>
      <c r="L9" s="15"/>
    </row>
    <row r="10" spans="2:12" x14ac:dyDescent="0.25">
      <c r="B10" s="279"/>
      <c r="C10" s="280"/>
      <c r="D10" s="281"/>
      <c r="E10" s="29"/>
      <c r="F10" s="382"/>
      <c r="G10" s="383"/>
      <c r="H10" s="384"/>
      <c r="I10" s="28"/>
      <c r="J10" s="16"/>
      <c r="K10" s="12"/>
      <c r="L10" s="15"/>
    </row>
    <row r="11" spans="2:12" x14ac:dyDescent="0.25">
      <c r="B11" s="279"/>
      <c r="C11" s="280"/>
      <c r="D11" s="281"/>
      <c r="E11" s="29"/>
      <c r="F11" s="382"/>
      <c r="G11" s="383"/>
      <c r="H11" s="384"/>
      <c r="I11" s="28"/>
      <c r="J11" s="16"/>
      <c r="K11" s="12"/>
      <c r="L11" s="15"/>
    </row>
    <row r="12" spans="2:12" x14ac:dyDescent="0.25">
      <c r="B12" s="279"/>
      <c r="C12" s="280"/>
      <c r="D12" s="281"/>
      <c r="E12" s="29"/>
      <c r="F12" s="382"/>
      <c r="G12" s="383"/>
      <c r="H12" s="384"/>
      <c r="I12" s="28"/>
      <c r="J12" s="16"/>
      <c r="K12" s="12"/>
      <c r="L12" s="15"/>
    </row>
    <row r="13" spans="2:12" x14ac:dyDescent="0.25">
      <c r="B13" s="279"/>
      <c r="C13" s="280"/>
      <c r="D13" s="281"/>
      <c r="E13" s="29"/>
      <c r="F13" s="382"/>
      <c r="G13" s="383"/>
      <c r="H13" s="384"/>
      <c r="I13" s="28"/>
      <c r="J13" s="16"/>
      <c r="K13" s="12"/>
      <c r="L13" s="15"/>
    </row>
    <row r="14" spans="2:12" x14ac:dyDescent="0.25">
      <c r="B14" s="279"/>
      <c r="C14" s="280"/>
      <c r="D14" s="281"/>
      <c r="E14" s="29"/>
      <c r="F14" s="382"/>
      <c r="G14" s="383"/>
      <c r="H14" s="384"/>
      <c r="I14" s="28"/>
      <c r="J14" s="16"/>
      <c r="K14" s="12"/>
      <c r="L14" s="15"/>
    </row>
    <row r="15" spans="2:12" x14ac:dyDescent="0.25">
      <c r="B15" s="279"/>
      <c r="C15" s="280"/>
      <c r="D15" s="281"/>
      <c r="E15" s="29"/>
      <c r="F15" s="382"/>
      <c r="G15" s="383"/>
      <c r="H15" s="384"/>
      <c r="I15" s="28"/>
      <c r="J15" s="16"/>
      <c r="K15" s="12"/>
      <c r="L15" s="15"/>
    </row>
    <row r="16" spans="2:12" x14ac:dyDescent="0.25">
      <c r="B16" s="279"/>
      <c r="C16" s="280"/>
      <c r="D16" s="281"/>
      <c r="E16" s="29"/>
      <c r="F16" s="382"/>
      <c r="G16" s="383"/>
      <c r="H16" s="384"/>
      <c r="I16" s="28"/>
      <c r="J16" s="16"/>
      <c r="K16" s="12"/>
      <c r="L16" s="15"/>
    </row>
    <row r="17" spans="2:12" x14ac:dyDescent="0.25">
      <c r="B17" s="279"/>
      <c r="C17" s="280"/>
      <c r="D17" s="281"/>
      <c r="E17" s="29"/>
      <c r="F17" s="382"/>
      <c r="G17" s="383"/>
      <c r="H17" s="384"/>
      <c r="I17" s="28"/>
      <c r="J17" s="16"/>
      <c r="K17" s="12"/>
      <c r="L17" s="15"/>
    </row>
    <row r="18" spans="2:12" x14ac:dyDescent="0.25">
      <c r="B18" s="279"/>
      <c r="C18" s="280"/>
      <c r="D18" s="281"/>
      <c r="E18" s="29"/>
      <c r="F18" s="382"/>
      <c r="G18" s="383"/>
      <c r="H18" s="384"/>
      <c r="I18" s="28"/>
      <c r="J18" s="16"/>
      <c r="K18" s="12"/>
      <c r="L18" s="15"/>
    </row>
    <row r="19" spans="2:12" x14ac:dyDescent="0.25">
      <c r="B19" s="279"/>
      <c r="C19" s="280"/>
      <c r="D19" s="281"/>
      <c r="E19" s="29"/>
      <c r="F19" s="382"/>
      <c r="G19" s="383"/>
      <c r="H19" s="384"/>
      <c r="I19" s="28"/>
      <c r="J19" s="16"/>
      <c r="K19" s="12"/>
      <c r="L19" s="15"/>
    </row>
    <row r="20" spans="2:12" x14ac:dyDescent="0.25">
      <c r="B20" s="279"/>
      <c r="C20" s="280"/>
      <c r="D20" s="281"/>
      <c r="E20" s="29"/>
      <c r="F20" s="382"/>
      <c r="G20" s="383"/>
      <c r="H20" s="384"/>
      <c r="I20" s="28"/>
      <c r="J20" s="16"/>
      <c r="K20" s="12"/>
      <c r="L20" s="15"/>
    </row>
    <row r="21" spans="2:12" x14ac:dyDescent="0.25">
      <c r="B21" s="279"/>
      <c r="C21" s="280"/>
      <c r="D21" s="281"/>
      <c r="E21" s="29"/>
      <c r="F21" s="382"/>
      <c r="G21" s="383"/>
      <c r="H21" s="384"/>
      <c r="I21" s="28"/>
      <c r="J21" s="16"/>
      <c r="K21" s="12"/>
      <c r="L21" s="15"/>
    </row>
    <row r="22" spans="2:12" x14ac:dyDescent="0.25">
      <c r="B22" s="279"/>
      <c r="C22" s="280"/>
      <c r="D22" s="281"/>
      <c r="E22" s="29"/>
      <c r="F22" s="382"/>
      <c r="G22" s="383"/>
      <c r="H22" s="384"/>
      <c r="I22" s="28"/>
      <c r="J22" s="16"/>
      <c r="K22" s="12"/>
      <c r="L22" s="15"/>
    </row>
    <row r="23" spans="2:12" x14ac:dyDescent="0.25">
      <c r="B23" s="279"/>
      <c r="C23" s="280"/>
      <c r="D23" s="281"/>
      <c r="E23" s="29"/>
      <c r="F23" s="382"/>
      <c r="G23" s="383"/>
      <c r="H23" s="384"/>
      <c r="I23" s="28"/>
      <c r="J23" s="16"/>
      <c r="K23" s="12"/>
      <c r="L23" s="15"/>
    </row>
    <row r="24" spans="2:12" x14ac:dyDescent="0.25">
      <c r="B24" s="279"/>
      <c r="C24" s="280"/>
      <c r="D24" s="281"/>
      <c r="E24" s="29"/>
      <c r="F24" s="382"/>
      <c r="G24" s="383"/>
      <c r="H24" s="384"/>
      <c r="I24" s="28"/>
      <c r="J24" s="16"/>
      <c r="K24" s="12"/>
      <c r="L24" s="15"/>
    </row>
    <row r="25" spans="2:12" x14ac:dyDescent="0.25">
      <c r="B25" s="279"/>
      <c r="C25" s="280"/>
      <c r="D25" s="281"/>
      <c r="E25" s="29"/>
      <c r="F25" s="382"/>
      <c r="G25" s="383"/>
      <c r="H25" s="384"/>
      <c r="I25" s="28"/>
      <c r="J25" s="16"/>
      <c r="K25" s="12"/>
      <c r="L25" s="15"/>
    </row>
    <row r="26" spans="2:12" x14ac:dyDescent="0.25">
      <c r="B26" s="279"/>
      <c r="C26" s="280"/>
      <c r="D26" s="281"/>
      <c r="E26" s="29"/>
      <c r="F26" s="382"/>
      <c r="G26" s="383"/>
      <c r="H26" s="384"/>
      <c r="I26" s="28"/>
      <c r="J26" s="16"/>
      <c r="K26" s="12"/>
      <c r="L26" s="15"/>
    </row>
    <row r="27" spans="2:12" x14ac:dyDescent="0.25">
      <c r="B27" s="279"/>
      <c r="C27" s="280"/>
      <c r="D27" s="281"/>
      <c r="E27" s="29"/>
      <c r="F27" s="382"/>
      <c r="G27" s="383"/>
      <c r="H27" s="384"/>
      <c r="I27" s="28"/>
      <c r="J27" s="16"/>
      <c r="K27" s="12"/>
      <c r="L27" s="15"/>
    </row>
    <row r="28" spans="2:12" x14ac:dyDescent="0.25">
      <c r="B28" s="279"/>
      <c r="C28" s="280"/>
      <c r="D28" s="281"/>
      <c r="E28" s="29"/>
      <c r="F28" s="382"/>
      <c r="G28" s="383"/>
      <c r="H28" s="384"/>
      <c r="I28" s="28"/>
      <c r="J28" s="16"/>
      <c r="K28" s="12"/>
      <c r="L28" s="15"/>
    </row>
    <row r="29" spans="2:12" x14ac:dyDescent="0.25">
      <c r="B29" s="279"/>
      <c r="C29" s="280"/>
      <c r="D29" s="281"/>
      <c r="E29" s="29"/>
      <c r="F29" s="382"/>
      <c r="G29" s="383"/>
      <c r="H29" s="384"/>
      <c r="I29" s="28"/>
      <c r="J29" s="16"/>
      <c r="K29" s="12"/>
      <c r="L29" s="15"/>
    </row>
    <row r="30" spans="2:12" x14ac:dyDescent="0.25">
      <c r="B30" s="279"/>
      <c r="C30" s="280"/>
      <c r="D30" s="281"/>
      <c r="E30" s="29"/>
      <c r="F30" s="382"/>
      <c r="G30" s="383"/>
      <c r="H30" s="384"/>
      <c r="I30" s="28"/>
      <c r="J30" s="16"/>
      <c r="K30" s="12"/>
      <c r="L30" s="15"/>
    </row>
    <row r="31" spans="2:12" x14ac:dyDescent="0.25">
      <c r="B31" s="279"/>
      <c r="C31" s="280"/>
      <c r="D31" s="281"/>
      <c r="E31" s="29"/>
      <c r="F31" s="382"/>
      <c r="G31" s="383"/>
      <c r="H31" s="384"/>
      <c r="I31" s="28"/>
      <c r="J31" s="16"/>
      <c r="K31" s="12"/>
      <c r="L31" s="15"/>
    </row>
    <row r="32" spans="2:12" x14ac:dyDescent="0.25">
      <c r="B32" s="279"/>
      <c r="C32" s="280"/>
      <c r="D32" s="281"/>
      <c r="E32" s="29"/>
      <c r="F32" s="382"/>
      <c r="G32" s="383"/>
      <c r="H32" s="384"/>
      <c r="I32" s="28"/>
      <c r="J32" s="16"/>
      <c r="K32" s="12"/>
      <c r="L32" s="15"/>
    </row>
    <row r="33" spans="2:12" x14ac:dyDescent="0.25">
      <c r="B33" s="279"/>
      <c r="C33" s="280"/>
      <c r="D33" s="281"/>
      <c r="E33" s="29"/>
      <c r="F33" s="382"/>
      <c r="G33" s="383"/>
      <c r="H33" s="384"/>
      <c r="I33" s="28"/>
      <c r="J33" s="16"/>
      <c r="K33" s="12"/>
      <c r="L33" s="15"/>
    </row>
    <row r="34" spans="2:12" x14ac:dyDescent="0.25">
      <c r="B34" s="279"/>
      <c r="C34" s="280"/>
      <c r="D34" s="281"/>
      <c r="E34" s="29"/>
      <c r="F34" s="382"/>
      <c r="G34" s="383"/>
      <c r="H34" s="384"/>
      <c r="I34" s="28"/>
      <c r="J34" s="16"/>
      <c r="K34" s="12"/>
      <c r="L34" s="15"/>
    </row>
    <row r="35" spans="2:12" x14ac:dyDescent="0.25">
      <c r="B35" s="279"/>
      <c r="C35" s="280"/>
      <c r="D35" s="281"/>
      <c r="E35" s="29"/>
      <c r="F35" s="382"/>
      <c r="G35" s="383"/>
      <c r="H35" s="384"/>
      <c r="I35" s="28"/>
      <c r="J35" s="16"/>
      <c r="K35" s="12"/>
      <c r="L35" s="15"/>
    </row>
    <row r="36" spans="2:12" x14ac:dyDescent="0.25">
      <c r="B36" s="279"/>
      <c r="C36" s="280"/>
      <c r="D36" s="281"/>
      <c r="E36" s="29"/>
      <c r="F36" s="382"/>
      <c r="G36" s="383"/>
      <c r="H36" s="384"/>
      <c r="I36" s="28"/>
      <c r="J36" s="16"/>
      <c r="K36" s="12"/>
      <c r="L36" s="15"/>
    </row>
    <row r="37" spans="2:12" x14ac:dyDescent="0.25">
      <c r="B37" s="279"/>
      <c r="C37" s="280"/>
      <c r="D37" s="281"/>
      <c r="E37" s="29"/>
      <c r="F37" s="382"/>
      <c r="G37" s="383"/>
      <c r="H37" s="384"/>
      <c r="I37" s="28"/>
      <c r="J37" s="16"/>
      <c r="K37" s="12"/>
      <c r="L37" s="15"/>
    </row>
    <row r="38" spans="2:12" x14ac:dyDescent="0.25">
      <c r="B38" s="279"/>
      <c r="C38" s="280"/>
      <c r="D38" s="281"/>
      <c r="E38" s="29"/>
      <c r="F38" s="382"/>
      <c r="G38" s="383"/>
      <c r="H38" s="384"/>
      <c r="I38" s="28"/>
      <c r="J38" s="16"/>
      <c r="K38" s="12"/>
      <c r="L38" s="15"/>
    </row>
    <row r="39" spans="2:12" x14ac:dyDescent="0.25">
      <c r="B39" s="279"/>
      <c r="C39" s="280"/>
      <c r="D39" s="281"/>
      <c r="E39" s="29"/>
      <c r="F39" s="382"/>
      <c r="G39" s="383"/>
      <c r="H39" s="384"/>
      <c r="I39" s="28"/>
      <c r="J39" s="16"/>
      <c r="K39" s="12"/>
      <c r="L39" s="15"/>
    </row>
    <row r="40" spans="2:12" x14ac:dyDescent="0.25">
      <c r="B40" s="279"/>
      <c r="C40" s="280"/>
      <c r="D40" s="281"/>
      <c r="E40" s="29"/>
      <c r="F40" s="382"/>
      <c r="G40" s="383"/>
      <c r="H40" s="384"/>
      <c r="I40" s="28"/>
      <c r="J40" s="16"/>
      <c r="K40" s="12"/>
      <c r="L40" s="15"/>
    </row>
    <row r="41" spans="2:12" x14ac:dyDescent="0.25">
      <c r="B41" s="279"/>
      <c r="C41" s="280"/>
      <c r="D41" s="281"/>
      <c r="E41" s="29"/>
      <c r="F41" s="382"/>
      <c r="G41" s="383"/>
      <c r="H41" s="384"/>
      <c r="I41" s="28"/>
      <c r="J41" s="16"/>
      <c r="K41" s="12"/>
      <c r="L41" s="15"/>
    </row>
    <row r="42" spans="2:12" x14ac:dyDescent="0.25">
      <c r="B42" s="279"/>
      <c r="C42" s="280"/>
      <c r="D42" s="281"/>
      <c r="E42" s="29"/>
      <c r="F42" s="382"/>
      <c r="G42" s="383"/>
      <c r="H42" s="384"/>
      <c r="I42" s="28"/>
      <c r="J42" s="16"/>
      <c r="K42" s="12"/>
      <c r="L42" s="15"/>
    </row>
    <row r="43" spans="2:12" x14ac:dyDescent="0.25">
      <c r="B43" s="279"/>
      <c r="C43" s="280"/>
      <c r="D43" s="281"/>
      <c r="E43" s="29"/>
      <c r="F43" s="382"/>
      <c r="G43" s="383"/>
      <c r="H43" s="384"/>
      <c r="I43" s="28"/>
      <c r="J43" s="16"/>
      <c r="K43" s="12"/>
      <c r="L43" s="15"/>
    </row>
    <row r="44" spans="2:12" x14ac:dyDescent="0.25">
      <c r="B44" s="279"/>
      <c r="C44" s="280"/>
      <c r="D44" s="281"/>
      <c r="E44" s="29"/>
      <c r="F44" s="382"/>
      <c r="G44" s="383"/>
      <c r="H44" s="384"/>
      <c r="I44" s="28"/>
      <c r="J44" s="16"/>
      <c r="K44" s="12"/>
      <c r="L44" s="15"/>
    </row>
    <row r="45" spans="2:12" x14ac:dyDescent="0.25">
      <c r="B45" s="279"/>
      <c r="C45" s="280"/>
      <c r="D45" s="281"/>
      <c r="E45" s="29"/>
      <c r="F45" s="382"/>
      <c r="G45" s="383"/>
      <c r="H45" s="384"/>
      <c r="I45" s="28"/>
      <c r="J45" s="16"/>
      <c r="K45" s="12"/>
      <c r="L45" s="15"/>
    </row>
    <row r="46" spans="2:12" x14ac:dyDescent="0.25">
      <c r="B46" s="279"/>
      <c r="C46" s="280"/>
      <c r="D46" s="281"/>
      <c r="E46" s="29"/>
      <c r="F46" s="382"/>
      <c r="G46" s="383"/>
      <c r="H46" s="384"/>
      <c r="I46" s="28"/>
      <c r="J46" s="16"/>
      <c r="K46" s="12"/>
      <c r="L46" s="15"/>
    </row>
    <row r="47" spans="2:12" x14ac:dyDescent="0.25">
      <c r="B47" s="279"/>
      <c r="C47" s="280"/>
      <c r="D47" s="281"/>
      <c r="E47" s="29"/>
      <c r="F47" s="382"/>
      <c r="G47" s="383"/>
      <c r="H47" s="384"/>
      <c r="I47" s="28"/>
      <c r="J47" s="16"/>
      <c r="K47" s="12"/>
      <c r="L47" s="15"/>
    </row>
    <row r="48" spans="2:12" x14ac:dyDescent="0.25">
      <c r="B48" s="279"/>
      <c r="C48" s="280"/>
      <c r="D48" s="281"/>
      <c r="E48" s="29"/>
      <c r="F48" s="382"/>
      <c r="G48" s="383"/>
      <c r="H48" s="384"/>
      <c r="I48" s="28"/>
      <c r="J48" s="16"/>
      <c r="K48" s="12"/>
      <c r="L48" s="15"/>
    </row>
    <row r="49" spans="2:12" x14ac:dyDescent="0.25">
      <c r="B49" s="279"/>
      <c r="C49" s="280"/>
      <c r="D49" s="281"/>
      <c r="E49" s="29"/>
      <c r="F49" s="382"/>
      <c r="G49" s="383"/>
      <c r="H49" s="384"/>
      <c r="I49" s="28"/>
      <c r="J49" s="16"/>
      <c r="K49" s="12"/>
      <c r="L49" s="15"/>
    </row>
    <row r="50" spans="2:12" x14ac:dyDescent="0.25">
      <c r="B50" s="279"/>
      <c r="C50" s="280"/>
      <c r="D50" s="281"/>
      <c r="E50" s="29"/>
      <c r="F50" s="382"/>
      <c r="G50" s="383"/>
      <c r="H50" s="384"/>
      <c r="I50" s="28"/>
      <c r="J50" s="16"/>
      <c r="K50" s="12"/>
      <c r="L50" s="15"/>
    </row>
    <row r="51" spans="2:12" x14ac:dyDescent="0.25">
      <c r="B51" s="279"/>
      <c r="C51" s="280"/>
      <c r="D51" s="281"/>
      <c r="E51" s="29"/>
      <c r="F51" s="382"/>
      <c r="G51" s="383"/>
      <c r="H51" s="384"/>
      <c r="I51" s="28"/>
      <c r="J51" s="16"/>
      <c r="K51" s="12"/>
      <c r="L51" s="15"/>
    </row>
    <row r="52" spans="2:12" x14ac:dyDescent="0.25">
      <c r="B52" s="279"/>
      <c r="C52" s="280"/>
      <c r="D52" s="281"/>
      <c r="E52" s="29"/>
      <c r="F52" s="382"/>
      <c r="G52" s="383"/>
      <c r="H52" s="384"/>
      <c r="I52" s="28"/>
      <c r="J52" s="16"/>
      <c r="K52" s="12"/>
      <c r="L52" s="15"/>
    </row>
    <row r="53" spans="2:12" x14ac:dyDescent="0.25">
      <c r="B53" s="279"/>
      <c r="C53" s="280"/>
      <c r="D53" s="281"/>
      <c r="E53" s="29"/>
      <c r="F53" s="382"/>
      <c r="G53" s="383"/>
      <c r="H53" s="384"/>
      <c r="I53" s="28"/>
      <c r="J53" s="16"/>
      <c r="K53" s="12"/>
      <c r="L53" s="15"/>
    </row>
    <row r="54" spans="2:12" x14ac:dyDescent="0.25">
      <c r="B54" s="279"/>
      <c r="C54" s="280"/>
      <c r="D54" s="281"/>
      <c r="E54" s="29"/>
      <c r="F54" s="382"/>
      <c r="G54" s="383"/>
      <c r="H54" s="384"/>
      <c r="I54" s="28"/>
      <c r="J54" s="16"/>
      <c r="K54" s="12"/>
      <c r="L54" s="15"/>
    </row>
    <row r="55" spans="2:12" x14ac:dyDescent="0.25">
      <c r="B55" s="286"/>
      <c r="C55" s="288"/>
      <c r="D55" s="287"/>
      <c r="E55" s="34"/>
      <c r="F55" s="385"/>
      <c r="G55" s="386"/>
      <c r="H55" s="387"/>
      <c r="I55" s="22"/>
      <c r="J55" s="20"/>
      <c r="K55" s="27"/>
      <c r="L55" s="21"/>
    </row>
    <row r="56" spans="2:12" ht="15.75" thickBot="1" x14ac:dyDescent="0.3">
      <c r="B56" s="303" t="s">
        <v>58</v>
      </c>
      <c r="C56" s="304"/>
      <c r="D56" s="304"/>
      <c r="E56" s="304"/>
      <c r="F56" s="305"/>
      <c r="G56" s="305"/>
      <c r="H56" s="305"/>
      <c r="I56" s="55"/>
      <c r="J56" s="55"/>
      <c r="K56" s="56" t="str">
        <f>IF(SUM(K6:K55),SUM(K6:K55),"")</f>
        <v/>
      </c>
      <c r="L56" s="57" t="str">
        <f>IF(SUM(L6:L55),SUM(L6:L55),"")</f>
        <v/>
      </c>
    </row>
  </sheetData>
  <sheetProtection algorithmName="SHA-512" hashValue="96gzJOZQuW0qsvIAEaPBX7Qc9qxmuXsYnMPCiiF/2ZmT/ZTupCmhIPnb4msTXodg64DQLBDkmi73FmKJC2zfzA==" saltValue="FoiuuUvi+bq2nhhJM1S0WA==" spinCount="100000" sheet="1" objects="1" scenarios="1"/>
  <mergeCells count="109">
    <mergeCell ref="F52:H52"/>
    <mergeCell ref="F53:H53"/>
    <mergeCell ref="F54:H54"/>
    <mergeCell ref="F55:H55"/>
    <mergeCell ref="F46:H46"/>
    <mergeCell ref="F47:H47"/>
    <mergeCell ref="F48:H48"/>
    <mergeCell ref="F49:H49"/>
    <mergeCell ref="F50:H50"/>
    <mergeCell ref="F51:H51"/>
    <mergeCell ref="B26:D26"/>
    <mergeCell ref="B27:D27"/>
    <mergeCell ref="B28:D28"/>
    <mergeCell ref="F41:H41"/>
    <mergeCell ref="F42:H42"/>
    <mergeCell ref="F43:H43"/>
    <mergeCell ref="F44:H44"/>
    <mergeCell ref="F45:H45"/>
    <mergeCell ref="F34:H34"/>
    <mergeCell ref="F35:H35"/>
    <mergeCell ref="F36:H36"/>
    <mergeCell ref="F37:H37"/>
    <mergeCell ref="F38:H38"/>
    <mergeCell ref="F39:H39"/>
    <mergeCell ref="F32:H32"/>
    <mergeCell ref="F33:H33"/>
    <mergeCell ref="F18:H18"/>
    <mergeCell ref="F19:H19"/>
    <mergeCell ref="F20:H20"/>
    <mergeCell ref="F21:H21"/>
    <mergeCell ref="F22:H22"/>
    <mergeCell ref="F23:H23"/>
    <mergeCell ref="F40:H40"/>
    <mergeCell ref="F26:H26"/>
    <mergeCell ref="F24:H24"/>
    <mergeCell ref="F25:H25"/>
    <mergeCell ref="F31:H31"/>
    <mergeCell ref="B53:D53"/>
    <mergeCell ref="B54:D54"/>
    <mergeCell ref="B55:D55"/>
    <mergeCell ref="B49:D49"/>
    <mergeCell ref="B50:D50"/>
    <mergeCell ref="B51:D51"/>
    <mergeCell ref="B52:D52"/>
    <mergeCell ref="B32:D32"/>
    <mergeCell ref="B33:D33"/>
    <mergeCell ref="B34:D34"/>
    <mergeCell ref="B47:D47"/>
    <mergeCell ref="B48:D48"/>
    <mergeCell ref="B41:D41"/>
    <mergeCell ref="B42:D42"/>
    <mergeCell ref="B43:D43"/>
    <mergeCell ref="B44:D44"/>
    <mergeCell ref="B45:D45"/>
    <mergeCell ref="B46:D46"/>
    <mergeCell ref="B35:D35"/>
    <mergeCell ref="B36:D36"/>
    <mergeCell ref="B37:D37"/>
    <mergeCell ref="B38:D38"/>
    <mergeCell ref="B39:D39"/>
    <mergeCell ref="B40:D40"/>
    <mergeCell ref="F7:H7"/>
    <mergeCell ref="F8:H8"/>
    <mergeCell ref="F9:H9"/>
    <mergeCell ref="F10:H10"/>
    <mergeCell ref="B29:D29"/>
    <mergeCell ref="B30:D30"/>
    <mergeCell ref="B31:D31"/>
    <mergeCell ref="F12:H12"/>
    <mergeCell ref="F13:H13"/>
    <mergeCell ref="F14:H14"/>
    <mergeCell ref="F15:H15"/>
    <mergeCell ref="F16:H16"/>
    <mergeCell ref="F17:H17"/>
    <mergeCell ref="B20:D20"/>
    <mergeCell ref="B21:D21"/>
    <mergeCell ref="B22:D22"/>
    <mergeCell ref="B23:D23"/>
    <mergeCell ref="B24:D24"/>
    <mergeCell ref="B25:D25"/>
    <mergeCell ref="B14:D14"/>
    <mergeCell ref="B15:D15"/>
    <mergeCell ref="F28:H28"/>
    <mergeCell ref="F29:H29"/>
    <mergeCell ref="F30:H30"/>
    <mergeCell ref="B56:E56"/>
    <mergeCell ref="F56:H56"/>
    <mergeCell ref="L4:L5"/>
    <mergeCell ref="I4:I5"/>
    <mergeCell ref="J4:J5"/>
    <mergeCell ref="K4:K5"/>
    <mergeCell ref="F5:H5"/>
    <mergeCell ref="F27:H27"/>
    <mergeCell ref="B12:D12"/>
    <mergeCell ref="B13:D13"/>
    <mergeCell ref="F11:H11"/>
    <mergeCell ref="B16:D16"/>
    <mergeCell ref="B17:D17"/>
    <mergeCell ref="B18:D18"/>
    <mergeCell ref="B19:D19"/>
    <mergeCell ref="B6:D6"/>
    <mergeCell ref="B7:D7"/>
    <mergeCell ref="B8:D8"/>
    <mergeCell ref="B9:D9"/>
    <mergeCell ref="B10:D10"/>
    <mergeCell ref="B11:D11"/>
    <mergeCell ref="B5:D5"/>
    <mergeCell ref="E4:E5"/>
    <mergeCell ref="F6:H6"/>
  </mergeCells>
  <printOptions horizontalCentered="1" verticalCentered="1"/>
  <pageMargins left="0.25" right="0.25" top="0.5" bottom="0.5" header="0.3" footer="0.3"/>
  <pageSetup scale="91" orientation="portrait" r:id="rId1"/>
  <headerFooter>
    <oddHeader>&amp;LFarm Assets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AG152"/>
  <sheetViews>
    <sheetView showGridLines="0" zoomScaleNormal="100" workbookViewId="0">
      <pane ySplit="1" topLeftCell="A2" activePane="bottomLeft" state="frozen"/>
      <selection pane="bottomLeft"/>
    </sheetView>
  </sheetViews>
  <sheetFormatPr defaultRowHeight="15" x14ac:dyDescent="0.25"/>
  <cols>
    <col min="1" max="1" width="1.7109375" customWidth="1"/>
    <col min="7" max="7" width="11.5703125" customWidth="1"/>
    <col min="10" max="10" width="9.140625" customWidth="1"/>
    <col min="12" max="12" width="9.140625" customWidth="1"/>
    <col min="13" max="13" width="9.5703125" bestFit="1" customWidth="1"/>
    <col min="14" max="14" width="9.7109375" customWidth="1"/>
    <col min="15" max="16" width="3" customWidth="1"/>
    <col min="22" max="22" width="11.5703125" customWidth="1"/>
    <col min="27" max="27" width="9.140625" customWidth="1"/>
    <col min="29" max="29" width="9.7109375" customWidth="1"/>
    <col min="33" max="33" width="9.140625" hidden="1" customWidth="1"/>
    <col min="34" max="34" width="9.140625" customWidth="1"/>
  </cols>
  <sheetData>
    <row r="1" spans="2:33" ht="21" x14ac:dyDescent="0.35">
      <c r="B1" s="44" t="s">
        <v>185</v>
      </c>
      <c r="AG1" t="s">
        <v>108</v>
      </c>
    </row>
    <row r="2" spans="2:33" ht="15.75" thickBot="1" x14ac:dyDescent="0.3">
      <c r="AG2" t="s">
        <v>109</v>
      </c>
    </row>
    <row r="3" spans="2:33" ht="15.75" thickBot="1" x14ac:dyDescent="0.3">
      <c r="B3" s="294" t="s">
        <v>76</v>
      </c>
      <c r="C3" s="295"/>
      <c r="D3" s="295"/>
      <c r="E3" s="295"/>
      <c r="F3" s="295"/>
      <c r="G3" s="295"/>
      <c r="H3" s="295"/>
      <c r="I3" s="295"/>
      <c r="J3" s="295"/>
      <c r="K3" s="295"/>
      <c r="L3" s="295"/>
      <c r="M3" s="295"/>
      <c r="N3" s="296"/>
      <c r="AG3" t="s">
        <v>110</v>
      </c>
    </row>
    <row r="4" spans="2:33" x14ac:dyDescent="0.25">
      <c r="B4" s="45" t="s">
        <v>192</v>
      </c>
      <c r="C4" s="46"/>
      <c r="D4" s="46"/>
      <c r="E4" s="46"/>
      <c r="F4" s="46"/>
      <c r="G4" s="91"/>
      <c r="H4" s="46"/>
      <c r="I4" s="46"/>
      <c r="J4" s="46"/>
      <c r="K4" s="46"/>
      <c r="L4" s="46"/>
      <c r="M4" s="46"/>
      <c r="N4" s="66"/>
      <c r="AG4" t="s">
        <v>195</v>
      </c>
    </row>
    <row r="5" spans="2:33" x14ac:dyDescent="0.25">
      <c r="B5" s="75"/>
      <c r="C5" s="52"/>
      <c r="D5" s="52"/>
      <c r="E5" s="52"/>
      <c r="F5" s="52"/>
      <c r="G5" s="92"/>
      <c r="H5" s="52"/>
      <c r="I5" s="52"/>
      <c r="J5" s="52"/>
      <c r="K5" s="52"/>
      <c r="L5" s="52"/>
      <c r="M5" s="52"/>
      <c r="N5" s="77"/>
      <c r="AG5" t="s">
        <v>154</v>
      </c>
    </row>
    <row r="6" spans="2:33" x14ac:dyDescent="0.25">
      <c r="B6" s="297" t="s">
        <v>106</v>
      </c>
      <c r="C6" s="285"/>
      <c r="D6" s="285"/>
      <c r="E6" s="285"/>
      <c r="F6" s="285"/>
      <c r="G6" s="285"/>
      <c r="H6" s="285"/>
      <c r="I6" s="285"/>
      <c r="J6" s="285"/>
      <c r="K6" s="285"/>
      <c r="L6" s="285"/>
      <c r="M6" s="285"/>
      <c r="N6" s="71" t="s">
        <v>3</v>
      </c>
      <c r="AG6" t="s">
        <v>155</v>
      </c>
    </row>
    <row r="7" spans="2:33" x14ac:dyDescent="0.25">
      <c r="B7" s="291"/>
      <c r="C7" s="292"/>
      <c r="D7" s="292"/>
      <c r="E7" s="292"/>
      <c r="F7" s="292"/>
      <c r="G7" s="292"/>
      <c r="H7" s="292"/>
      <c r="I7" s="292"/>
      <c r="J7" s="292"/>
      <c r="K7" s="292"/>
      <c r="L7" s="292"/>
      <c r="M7" s="293"/>
      <c r="N7" s="14"/>
    </row>
    <row r="8" spans="2:33" x14ac:dyDescent="0.25">
      <c r="B8" s="279"/>
      <c r="C8" s="280"/>
      <c r="D8" s="280"/>
      <c r="E8" s="280"/>
      <c r="F8" s="280"/>
      <c r="G8" s="280"/>
      <c r="H8" s="280"/>
      <c r="I8" s="280"/>
      <c r="J8" s="280"/>
      <c r="K8" s="280"/>
      <c r="L8" s="280"/>
      <c r="M8" s="281"/>
      <c r="N8" s="15"/>
    </row>
    <row r="9" spans="2:33" x14ac:dyDescent="0.25">
      <c r="B9" s="279"/>
      <c r="C9" s="280"/>
      <c r="D9" s="280"/>
      <c r="E9" s="280"/>
      <c r="F9" s="280"/>
      <c r="G9" s="280"/>
      <c r="H9" s="280"/>
      <c r="I9" s="280"/>
      <c r="J9" s="280"/>
      <c r="K9" s="280"/>
      <c r="L9" s="280"/>
      <c r="M9" s="281"/>
      <c r="N9" s="15"/>
    </row>
    <row r="10" spans="2:33" x14ac:dyDescent="0.25">
      <c r="B10" s="279"/>
      <c r="C10" s="280"/>
      <c r="D10" s="280"/>
      <c r="E10" s="280"/>
      <c r="F10" s="280"/>
      <c r="G10" s="280"/>
      <c r="H10" s="280"/>
      <c r="I10" s="280"/>
      <c r="J10" s="280"/>
      <c r="K10" s="280"/>
      <c r="L10" s="280"/>
      <c r="M10" s="281"/>
      <c r="N10" s="15"/>
    </row>
    <row r="11" spans="2:33" x14ac:dyDescent="0.25">
      <c r="B11" s="279"/>
      <c r="C11" s="280"/>
      <c r="D11" s="280"/>
      <c r="E11" s="280"/>
      <c r="F11" s="280"/>
      <c r="G11" s="280"/>
      <c r="H11" s="280"/>
      <c r="I11" s="280"/>
      <c r="J11" s="280"/>
      <c r="K11" s="280"/>
      <c r="L11" s="280"/>
      <c r="M11" s="281"/>
      <c r="N11" s="15"/>
    </row>
    <row r="12" spans="2:33" x14ac:dyDescent="0.25">
      <c r="B12" s="279"/>
      <c r="C12" s="280"/>
      <c r="D12" s="280"/>
      <c r="E12" s="280"/>
      <c r="F12" s="280"/>
      <c r="G12" s="280"/>
      <c r="H12" s="280"/>
      <c r="I12" s="280"/>
      <c r="J12" s="280"/>
      <c r="K12" s="280"/>
      <c r="L12" s="280"/>
      <c r="M12" s="281"/>
      <c r="N12" s="15"/>
    </row>
    <row r="13" spans="2:33" x14ac:dyDescent="0.25">
      <c r="B13" s="279"/>
      <c r="C13" s="280"/>
      <c r="D13" s="280"/>
      <c r="E13" s="280"/>
      <c r="F13" s="280"/>
      <c r="G13" s="280"/>
      <c r="H13" s="280"/>
      <c r="I13" s="280"/>
      <c r="J13" s="280"/>
      <c r="K13" s="280"/>
      <c r="L13" s="280"/>
      <c r="M13" s="281"/>
      <c r="N13" s="15"/>
    </row>
    <row r="14" spans="2:33" x14ac:dyDescent="0.25">
      <c r="B14" s="279"/>
      <c r="C14" s="280"/>
      <c r="D14" s="280"/>
      <c r="E14" s="280"/>
      <c r="F14" s="280"/>
      <c r="G14" s="280"/>
      <c r="H14" s="280"/>
      <c r="I14" s="280"/>
      <c r="J14" s="280"/>
      <c r="K14" s="280"/>
      <c r="L14" s="280"/>
      <c r="M14" s="281"/>
      <c r="N14" s="15"/>
    </row>
    <row r="15" spans="2:33" x14ac:dyDescent="0.25">
      <c r="B15" s="279"/>
      <c r="C15" s="280"/>
      <c r="D15" s="280"/>
      <c r="E15" s="280"/>
      <c r="F15" s="280"/>
      <c r="G15" s="280"/>
      <c r="H15" s="280"/>
      <c r="I15" s="280"/>
      <c r="J15" s="280"/>
      <c r="K15" s="280"/>
      <c r="L15" s="280"/>
      <c r="M15" s="281"/>
      <c r="N15" s="15"/>
    </row>
    <row r="16" spans="2:33" x14ac:dyDescent="0.25">
      <c r="B16" s="279"/>
      <c r="C16" s="280"/>
      <c r="D16" s="280"/>
      <c r="E16" s="280"/>
      <c r="F16" s="280"/>
      <c r="G16" s="280"/>
      <c r="H16" s="280"/>
      <c r="I16" s="280"/>
      <c r="J16" s="280"/>
      <c r="K16" s="280"/>
      <c r="L16" s="280"/>
      <c r="M16" s="281"/>
      <c r="N16" s="15"/>
    </row>
    <row r="17" spans="2:14" x14ac:dyDescent="0.25">
      <c r="B17" s="279"/>
      <c r="C17" s="280"/>
      <c r="D17" s="280"/>
      <c r="E17" s="280"/>
      <c r="F17" s="280"/>
      <c r="G17" s="280"/>
      <c r="H17" s="280"/>
      <c r="I17" s="280"/>
      <c r="J17" s="280"/>
      <c r="K17" s="280"/>
      <c r="L17" s="280"/>
      <c r="M17" s="281"/>
      <c r="N17" s="15"/>
    </row>
    <row r="18" spans="2:14" x14ac:dyDescent="0.25">
      <c r="B18" s="279"/>
      <c r="C18" s="280"/>
      <c r="D18" s="280"/>
      <c r="E18" s="280"/>
      <c r="F18" s="280"/>
      <c r="G18" s="280"/>
      <c r="H18" s="280"/>
      <c r="I18" s="280"/>
      <c r="J18" s="280"/>
      <c r="K18" s="280"/>
      <c r="L18" s="280"/>
      <c r="M18" s="281"/>
      <c r="N18" s="15"/>
    </row>
    <row r="19" spans="2:14" x14ac:dyDescent="0.25">
      <c r="B19" s="279"/>
      <c r="C19" s="280"/>
      <c r="D19" s="280"/>
      <c r="E19" s="280"/>
      <c r="F19" s="280"/>
      <c r="G19" s="280"/>
      <c r="H19" s="280"/>
      <c r="I19" s="280"/>
      <c r="J19" s="280"/>
      <c r="K19" s="280"/>
      <c r="L19" s="280"/>
      <c r="M19" s="281"/>
      <c r="N19" s="15"/>
    </row>
    <row r="20" spans="2:14" ht="15" customHeight="1" x14ac:dyDescent="0.25">
      <c r="B20" s="279"/>
      <c r="C20" s="280"/>
      <c r="D20" s="280"/>
      <c r="E20" s="280"/>
      <c r="F20" s="280"/>
      <c r="G20" s="280"/>
      <c r="H20" s="280"/>
      <c r="I20" s="280"/>
      <c r="J20" s="280"/>
      <c r="K20" s="280"/>
      <c r="L20" s="280"/>
      <c r="M20" s="281"/>
      <c r="N20" s="15"/>
    </row>
    <row r="21" spans="2:14" x14ac:dyDescent="0.25">
      <c r="B21" s="279"/>
      <c r="C21" s="280"/>
      <c r="D21" s="280"/>
      <c r="E21" s="280"/>
      <c r="F21" s="280"/>
      <c r="G21" s="280"/>
      <c r="H21" s="280"/>
      <c r="I21" s="280"/>
      <c r="J21" s="280"/>
      <c r="K21" s="280"/>
      <c r="L21" s="280"/>
      <c r="M21" s="281"/>
      <c r="N21" s="15"/>
    </row>
    <row r="22" spans="2:14" x14ac:dyDescent="0.25">
      <c r="B22" s="279"/>
      <c r="C22" s="280"/>
      <c r="D22" s="280"/>
      <c r="E22" s="280"/>
      <c r="F22" s="280"/>
      <c r="G22" s="280"/>
      <c r="H22" s="280"/>
      <c r="I22" s="280"/>
      <c r="J22" s="280"/>
      <c r="K22" s="280"/>
      <c r="L22" s="280"/>
      <c r="M22" s="281"/>
      <c r="N22" s="15"/>
    </row>
    <row r="23" spans="2:14" x14ac:dyDescent="0.25">
      <c r="B23" s="279"/>
      <c r="C23" s="280"/>
      <c r="D23" s="280"/>
      <c r="E23" s="280"/>
      <c r="F23" s="280"/>
      <c r="G23" s="280"/>
      <c r="H23" s="280"/>
      <c r="I23" s="280"/>
      <c r="J23" s="280"/>
      <c r="K23" s="280"/>
      <c r="L23" s="280"/>
      <c r="M23" s="281"/>
      <c r="N23" s="15"/>
    </row>
    <row r="24" spans="2:14" x14ac:dyDescent="0.25">
      <c r="B24" s="279"/>
      <c r="C24" s="280"/>
      <c r="D24" s="280"/>
      <c r="E24" s="280"/>
      <c r="F24" s="280"/>
      <c r="G24" s="280"/>
      <c r="H24" s="280"/>
      <c r="I24" s="280"/>
      <c r="J24" s="280"/>
      <c r="K24" s="280"/>
      <c r="L24" s="280"/>
      <c r="M24" s="281"/>
      <c r="N24" s="15"/>
    </row>
    <row r="25" spans="2:14" x14ac:dyDescent="0.25">
      <c r="B25" s="279"/>
      <c r="C25" s="280"/>
      <c r="D25" s="280"/>
      <c r="E25" s="280"/>
      <c r="F25" s="280"/>
      <c r="G25" s="280"/>
      <c r="H25" s="280"/>
      <c r="I25" s="280"/>
      <c r="J25" s="280"/>
      <c r="K25" s="280"/>
      <c r="L25" s="280"/>
      <c r="M25" s="281"/>
      <c r="N25" s="15"/>
    </row>
    <row r="26" spans="2:14" x14ac:dyDescent="0.25">
      <c r="B26" s="279"/>
      <c r="C26" s="280"/>
      <c r="D26" s="280"/>
      <c r="E26" s="280"/>
      <c r="F26" s="280"/>
      <c r="G26" s="280"/>
      <c r="H26" s="280"/>
      <c r="I26" s="280"/>
      <c r="J26" s="280"/>
      <c r="K26" s="280"/>
      <c r="L26" s="280"/>
      <c r="M26" s="281"/>
      <c r="N26" s="15"/>
    </row>
    <row r="27" spans="2:14" x14ac:dyDescent="0.25">
      <c r="B27" s="279"/>
      <c r="C27" s="280"/>
      <c r="D27" s="280"/>
      <c r="E27" s="280"/>
      <c r="F27" s="280"/>
      <c r="G27" s="280"/>
      <c r="H27" s="280"/>
      <c r="I27" s="280"/>
      <c r="J27" s="280"/>
      <c r="K27" s="280"/>
      <c r="L27" s="280"/>
      <c r="M27" s="281"/>
      <c r="N27" s="15"/>
    </row>
    <row r="28" spans="2:14" x14ac:dyDescent="0.25">
      <c r="B28" s="279"/>
      <c r="C28" s="280"/>
      <c r="D28" s="280"/>
      <c r="E28" s="280"/>
      <c r="F28" s="280"/>
      <c r="G28" s="280"/>
      <c r="H28" s="280"/>
      <c r="I28" s="280"/>
      <c r="J28" s="280"/>
      <c r="K28" s="280"/>
      <c r="L28" s="280"/>
      <c r="M28" s="281"/>
      <c r="N28" s="15"/>
    </row>
    <row r="29" spans="2:14" x14ac:dyDescent="0.25">
      <c r="B29" s="279"/>
      <c r="C29" s="280"/>
      <c r="D29" s="280"/>
      <c r="E29" s="280"/>
      <c r="F29" s="280"/>
      <c r="G29" s="280"/>
      <c r="H29" s="280"/>
      <c r="I29" s="280"/>
      <c r="J29" s="280"/>
      <c r="K29" s="280"/>
      <c r="L29" s="280"/>
      <c r="M29" s="281"/>
      <c r="N29" s="15"/>
    </row>
    <row r="30" spans="2:14" x14ac:dyDescent="0.25">
      <c r="B30" s="279"/>
      <c r="C30" s="280"/>
      <c r="D30" s="280"/>
      <c r="E30" s="280"/>
      <c r="F30" s="280"/>
      <c r="G30" s="280"/>
      <c r="H30" s="280"/>
      <c r="I30" s="280"/>
      <c r="J30" s="280"/>
      <c r="K30" s="280"/>
      <c r="L30" s="280"/>
      <c r="M30" s="281"/>
      <c r="N30" s="15"/>
    </row>
    <row r="31" spans="2:14" x14ac:dyDescent="0.25">
      <c r="B31" s="279"/>
      <c r="C31" s="280"/>
      <c r="D31" s="280"/>
      <c r="E31" s="280"/>
      <c r="F31" s="280"/>
      <c r="G31" s="280"/>
      <c r="H31" s="280"/>
      <c r="I31" s="280"/>
      <c r="J31" s="280"/>
      <c r="K31" s="280"/>
      <c r="L31" s="280"/>
      <c r="M31" s="281"/>
      <c r="N31" s="15"/>
    </row>
    <row r="32" spans="2:14" x14ac:dyDescent="0.25">
      <c r="B32" s="279"/>
      <c r="C32" s="280"/>
      <c r="D32" s="280"/>
      <c r="E32" s="280"/>
      <c r="F32" s="280"/>
      <c r="G32" s="280"/>
      <c r="H32" s="280"/>
      <c r="I32" s="280"/>
      <c r="J32" s="280"/>
      <c r="K32" s="280"/>
      <c r="L32" s="280"/>
      <c r="M32" s="281"/>
      <c r="N32" s="15"/>
    </row>
    <row r="33" spans="2:14" x14ac:dyDescent="0.25">
      <c r="B33" s="279"/>
      <c r="C33" s="280"/>
      <c r="D33" s="280"/>
      <c r="E33" s="280"/>
      <c r="F33" s="280"/>
      <c r="G33" s="280"/>
      <c r="H33" s="280"/>
      <c r="I33" s="280"/>
      <c r="J33" s="280"/>
      <c r="K33" s="280"/>
      <c r="L33" s="280"/>
      <c r="M33" s="281"/>
      <c r="N33" s="15"/>
    </row>
    <row r="34" spans="2:14" x14ac:dyDescent="0.25">
      <c r="B34" s="279"/>
      <c r="C34" s="280"/>
      <c r="D34" s="280"/>
      <c r="E34" s="280"/>
      <c r="F34" s="280"/>
      <c r="G34" s="280"/>
      <c r="H34" s="280"/>
      <c r="I34" s="280"/>
      <c r="J34" s="280"/>
      <c r="K34" s="280"/>
      <c r="L34" s="280"/>
      <c r="M34" s="281"/>
      <c r="N34" s="15"/>
    </row>
    <row r="35" spans="2:14" x14ac:dyDescent="0.25">
      <c r="B35" s="286"/>
      <c r="C35" s="288"/>
      <c r="D35" s="288"/>
      <c r="E35" s="288"/>
      <c r="F35" s="288"/>
      <c r="G35" s="288"/>
      <c r="H35" s="288"/>
      <c r="I35" s="288"/>
      <c r="J35" s="288"/>
      <c r="K35" s="288"/>
      <c r="L35" s="288"/>
      <c r="M35" s="287"/>
      <c r="N35" s="21"/>
    </row>
    <row r="36" spans="2:14" ht="15.75" thickBot="1" x14ac:dyDescent="0.3">
      <c r="B36" s="310" t="s">
        <v>66</v>
      </c>
      <c r="C36" s="311"/>
      <c r="D36" s="311"/>
      <c r="E36" s="311"/>
      <c r="F36" s="311"/>
      <c r="G36" s="311"/>
      <c r="H36" s="311"/>
      <c r="I36" s="311"/>
      <c r="J36" s="311"/>
      <c r="K36" s="311"/>
      <c r="L36" s="309"/>
      <c r="M36" s="309"/>
      <c r="N36" s="93" t="str">
        <f>IF(SUM(N7:N35)=0,"",SUM(N7:N35))</f>
        <v/>
      </c>
    </row>
    <row r="37" spans="2:14" ht="15.75" thickBot="1" x14ac:dyDescent="0.3">
      <c r="B37" s="94"/>
      <c r="C37" s="94"/>
      <c r="D37" s="94"/>
      <c r="E37" s="94"/>
      <c r="F37" s="94"/>
      <c r="G37" s="94"/>
      <c r="H37" s="94"/>
      <c r="I37" s="94"/>
      <c r="J37" s="94"/>
      <c r="K37" s="94"/>
      <c r="L37" s="95"/>
      <c r="M37" s="95"/>
      <c r="N37" s="96"/>
    </row>
    <row r="38" spans="2:14" ht="15" customHeight="1" x14ac:dyDescent="0.25">
      <c r="B38" s="97" t="s">
        <v>67</v>
      </c>
      <c r="C38" s="98"/>
      <c r="D38" s="98"/>
      <c r="E38" s="98"/>
      <c r="F38" s="98"/>
      <c r="G38" s="99"/>
      <c r="H38" s="98"/>
      <c r="I38" s="98"/>
      <c r="J38" s="98"/>
      <c r="K38" s="98"/>
      <c r="L38" s="98"/>
      <c r="M38" s="98"/>
      <c r="N38" s="100"/>
    </row>
    <row r="39" spans="2:14" x14ac:dyDescent="0.25">
      <c r="B39" s="312" t="s">
        <v>105</v>
      </c>
      <c r="C39" s="313"/>
      <c r="D39" s="313"/>
      <c r="E39" s="313"/>
      <c r="F39" s="313"/>
      <c r="G39" s="284" t="s">
        <v>157</v>
      </c>
      <c r="H39" s="284" t="s">
        <v>111</v>
      </c>
      <c r="I39" s="284"/>
      <c r="J39" s="284" t="s">
        <v>156</v>
      </c>
      <c r="K39" s="284" t="s">
        <v>12</v>
      </c>
      <c r="L39" s="284" t="s">
        <v>13</v>
      </c>
      <c r="M39" s="284" t="s">
        <v>69</v>
      </c>
      <c r="N39" s="306" t="s">
        <v>3</v>
      </c>
    </row>
    <row r="40" spans="2:14" x14ac:dyDescent="0.25">
      <c r="B40" s="297"/>
      <c r="C40" s="285"/>
      <c r="D40" s="285"/>
      <c r="E40" s="285"/>
      <c r="F40" s="285"/>
      <c r="G40" s="298"/>
      <c r="H40" s="298"/>
      <c r="I40" s="298"/>
      <c r="J40" s="298"/>
      <c r="K40" s="298"/>
      <c r="L40" s="298"/>
      <c r="M40" s="298"/>
      <c r="N40" s="307"/>
    </row>
    <row r="41" spans="2:14" x14ac:dyDescent="0.25">
      <c r="B41" s="291"/>
      <c r="C41" s="292"/>
      <c r="D41" s="292"/>
      <c r="E41" s="292"/>
      <c r="F41" s="293"/>
      <c r="G41" s="41"/>
      <c r="H41" s="316"/>
      <c r="I41" s="317"/>
      <c r="J41" s="5"/>
      <c r="K41" s="4"/>
      <c r="L41" s="5"/>
      <c r="M41" s="116" t="str">
        <f>IF(OR('Start Here'!$E$9="",G41=""),"",IF((L41*K41/360)*('Start Here'!$E$9-Liabilities!G41),(L41*K41/360)*('Start Here'!$E$9-Liabilities!G41),""))</f>
        <v/>
      </c>
      <c r="N41" s="115" t="str">
        <f>IF(SUM(L41,M41),SUM(L41,M41),"")</f>
        <v/>
      </c>
    </row>
    <row r="42" spans="2:14" x14ac:dyDescent="0.25">
      <c r="B42" s="279"/>
      <c r="C42" s="280"/>
      <c r="D42" s="280"/>
      <c r="E42" s="280"/>
      <c r="F42" s="281"/>
      <c r="G42" s="42"/>
      <c r="H42" s="318"/>
      <c r="I42" s="319"/>
      <c r="J42" s="5"/>
      <c r="K42" s="4"/>
      <c r="L42" s="5"/>
      <c r="M42" s="116" t="str">
        <f>IF(OR('Start Here'!$E$9="",G42=""),"",IF((L42*K42/360)*('Start Here'!$E$9-Liabilities!G42),(L42*K42/360)*('Start Here'!$E$9-Liabilities!G42),""))</f>
        <v/>
      </c>
      <c r="N42" s="115" t="str">
        <f>IF(SUM(L42,M42),SUM(L42,M42),"")</f>
        <v/>
      </c>
    </row>
    <row r="43" spans="2:14" x14ac:dyDescent="0.25">
      <c r="B43" s="279"/>
      <c r="C43" s="280"/>
      <c r="D43" s="280"/>
      <c r="E43" s="280"/>
      <c r="F43" s="281"/>
      <c r="G43" s="42"/>
      <c r="H43" s="320"/>
      <c r="I43" s="321"/>
      <c r="J43" s="5"/>
      <c r="K43" s="4"/>
      <c r="L43" s="5"/>
      <c r="M43" s="116" t="str">
        <f>IF(OR('Start Here'!$E$9="",G43=""),"",IF((L43*K43/360)*('Start Here'!$E$9-Liabilities!G43),(L43*K43/360)*('Start Here'!$E$9-Liabilities!G43),""))</f>
        <v/>
      </c>
      <c r="N43" s="115" t="str">
        <f t="shared" ref="N43:N60" si="0">IF(SUM(L43,M43),SUM(L43,M43),"")</f>
        <v/>
      </c>
    </row>
    <row r="44" spans="2:14" x14ac:dyDescent="0.25">
      <c r="B44" s="279"/>
      <c r="C44" s="280"/>
      <c r="D44" s="280"/>
      <c r="E44" s="280"/>
      <c r="F44" s="281"/>
      <c r="G44" s="42"/>
      <c r="H44" s="320"/>
      <c r="I44" s="321"/>
      <c r="J44" s="5"/>
      <c r="K44" s="4"/>
      <c r="L44" s="5"/>
      <c r="M44" s="116" t="str">
        <f>IF(OR('Start Here'!$E$9="",G44=""),"",IF((L44*K44/360)*('Start Here'!$E$9-Liabilities!G44),(L44*K44/360)*('Start Here'!$E$9-Liabilities!G44),""))</f>
        <v/>
      </c>
      <c r="N44" s="115" t="str">
        <f t="shared" si="0"/>
        <v/>
      </c>
    </row>
    <row r="45" spans="2:14" x14ac:dyDescent="0.25">
      <c r="B45" s="279"/>
      <c r="C45" s="280"/>
      <c r="D45" s="280"/>
      <c r="E45" s="280"/>
      <c r="F45" s="281"/>
      <c r="G45" s="42"/>
      <c r="H45" s="320"/>
      <c r="I45" s="321"/>
      <c r="J45" s="5"/>
      <c r="K45" s="4"/>
      <c r="L45" s="5"/>
      <c r="M45" s="116" t="str">
        <f>IF(OR('Start Here'!$E$9="",G45=""),"",IF((L45*K45/360)*('Start Here'!$E$9-Liabilities!G45),(L45*K45/360)*('Start Here'!$E$9-Liabilities!G45),""))</f>
        <v/>
      </c>
      <c r="N45" s="115" t="str">
        <f t="shared" si="0"/>
        <v/>
      </c>
    </row>
    <row r="46" spans="2:14" x14ac:dyDescent="0.25">
      <c r="B46" s="279"/>
      <c r="C46" s="280"/>
      <c r="D46" s="280"/>
      <c r="E46" s="280"/>
      <c r="F46" s="281"/>
      <c r="G46" s="42"/>
      <c r="H46" s="320"/>
      <c r="I46" s="321"/>
      <c r="J46" s="5"/>
      <c r="K46" s="4"/>
      <c r="L46" s="5"/>
      <c r="M46" s="116" t="str">
        <f>IF(OR('Start Here'!$E$9="",G46=""),"",IF((L46*K46/360)*('Start Here'!$E$9-Liabilities!G46),(L46*K46/360)*('Start Here'!$E$9-Liabilities!G46),""))</f>
        <v/>
      </c>
      <c r="N46" s="115" t="str">
        <f t="shared" si="0"/>
        <v/>
      </c>
    </row>
    <row r="47" spans="2:14" x14ac:dyDescent="0.25">
      <c r="B47" s="279"/>
      <c r="C47" s="280"/>
      <c r="D47" s="280"/>
      <c r="E47" s="280"/>
      <c r="F47" s="281"/>
      <c r="G47" s="42"/>
      <c r="H47" s="320"/>
      <c r="I47" s="321"/>
      <c r="J47" s="5"/>
      <c r="K47" s="4"/>
      <c r="L47" s="5"/>
      <c r="M47" s="116" t="str">
        <f>IF(OR('Start Here'!$E$9="",G47=""),"",IF((L47*K47/360)*('Start Here'!$E$9-Liabilities!G47),(L47*K47/360)*('Start Here'!$E$9-Liabilities!G47),""))</f>
        <v/>
      </c>
      <c r="N47" s="115" t="str">
        <f t="shared" si="0"/>
        <v/>
      </c>
    </row>
    <row r="48" spans="2:14" x14ac:dyDescent="0.25">
      <c r="B48" s="279"/>
      <c r="C48" s="280"/>
      <c r="D48" s="280"/>
      <c r="E48" s="280"/>
      <c r="F48" s="281"/>
      <c r="G48" s="42"/>
      <c r="H48" s="320"/>
      <c r="I48" s="321"/>
      <c r="J48" s="5"/>
      <c r="K48" s="4"/>
      <c r="L48" s="5"/>
      <c r="M48" s="116" t="str">
        <f>IF(OR('Start Here'!$E$9="",G48=""),"",IF((L48*K48/360)*('Start Here'!$E$9-Liabilities!G48),(L48*K48/360)*('Start Here'!$E$9-Liabilities!G48),""))</f>
        <v/>
      </c>
      <c r="N48" s="115" t="str">
        <f t="shared" si="0"/>
        <v/>
      </c>
    </row>
    <row r="49" spans="2:14" x14ac:dyDescent="0.25">
      <c r="B49" s="279"/>
      <c r="C49" s="280"/>
      <c r="D49" s="280"/>
      <c r="E49" s="280"/>
      <c r="F49" s="281"/>
      <c r="G49" s="42"/>
      <c r="H49" s="320"/>
      <c r="I49" s="321"/>
      <c r="J49" s="5"/>
      <c r="K49" s="4"/>
      <c r="L49" s="5"/>
      <c r="M49" s="116" t="str">
        <f>IF(OR('Start Here'!$E$9="",G49=""),"",IF((L49*K49/360)*('Start Here'!$E$9-Liabilities!G49),(L49*K49/360)*('Start Here'!$E$9-Liabilities!G49),""))</f>
        <v/>
      </c>
      <c r="N49" s="115" t="str">
        <f t="shared" si="0"/>
        <v/>
      </c>
    </row>
    <row r="50" spans="2:14" x14ac:dyDescent="0.25">
      <c r="B50" s="279"/>
      <c r="C50" s="280"/>
      <c r="D50" s="280"/>
      <c r="E50" s="280"/>
      <c r="F50" s="281"/>
      <c r="G50" s="42"/>
      <c r="H50" s="320"/>
      <c r="I50" s="321"/>
      <c r="J50" s="5"/>
      <c r="K50" s="4"/>
      <c r="L50" s="5"/>
      <c r="M50" s="116" t="str">
        <f>IF(OR('Start Here'!$E$9="",G50=""),"",IF((L50*K50/360)*('Start Here'!$E$9-Liabilities!G50),(L50*K50/360)*('Start Here'!$E$9-Liabilities!G50),""))</f>
        <v/>
      </c>
      <c r="N50" s="115" t="str">
        <f t="shared" si="0"/>
        <v/>
      </c>
    </row>
    <row r="51" spans="2:14" x14ac:dyDescent="0.25">
      <c r="B51" s="279"/>
      <c r="C51" s="280"/>
      <c r="D51" s="280"/>
      <c r="E51" s="280"/>
      <c r="F51" s="281"/>
      <c r="G51" s="42"/>
      <c r="H51" s="320"/>
      <c r="I51" s="321"/>
      <c r="J51" s="5"/>
      <c r="K51" s="4"/>
      <c r="L51" s="5"/>
      <c r="M51" s="116" t="str">
        <f>IF(OR('Start Here'!$E$9="",G51=""),"",IF((L51*K51/360)*('Start Here'!$E$9-Liabilities!G51),(L51*K51/360)*('Start Here'!$E$9-Liabilities!G51),""))</f>
        <v/>
      </c>
      <c r="N51" s="115" t="str">
        <f t="shared" si="0"/>
        <v/>
      </c>
    </row>
    <row r="52" spans="2:14" x14ac:dyDescent="0.25">
      <c r="B52" s="279"/>
      <c r="C52" s="280"/>
      <c r="D52" s="280"/>
      <c r="E52" s="280"/>
      <c r="F52" s="281"/>
      <c r="G52" s="42"/>
      <c r="H52" s="320"/>
      <c r="I52" s="321"/>
      <c r="J52" s="5"/>
      <c r="K52" s="4"/>
      <c r="L52" s="5"/>
      <c r="M52" s="116" t="str">
        <f>IF(OR('Start Here'!$E$9="",G52=""),"",IF((L52*K52/360)*('Start Here'!$E$9-Liabilities!G52),(L52*K52/360)*('Start Here'!$E$9-Liabilities!G52),""))</f>
        <v/>
      </c>
      <c r="N52" s="115" t="str">
        <f t="shared" si="0"/>
        <v/>
      </c>
    </row>
    <row r="53" spans="2:14" x14ac:dyDescent="0.25">
      <c r="B53" s="279"/>
      <c r="C53" s="280"/>
      <c r="D53" s="280"/>
      <c r="E53" s="280"/>
      <c r="F53" s="281"/>
      <c r="G53" s="42"/>
      <c r="H53" s="320"/>
      <c r="I53" s="321"/>
      <c r="J53" s="5"/>
      <c r="K53" s="4"/>
      <c r="L53" s="5"/>
      <c r="M53" s="116" t="str">
        <f>IF(OR('Start Here'!$E$9="",G53=""),"",IF((L53*K53/360)*('Start Here'!$E$9-Liabilities!G53),(L53*K53/360)*('Start Here'!$E$9-Liabilities!G53),""))</f>
        <v/>
      </c>
      <c r="N53" s="115" t="str">
        <f t="shared" si="0"/>
        <v/>
      </c>
    </row>
    <row r="54" spans="2:14" x14ac:dyDescent="0.25">
      <c r="B54" s="279"/>
      <c r="C54" s="280"/>
      <c r="D54" s="280"/>
      <c r="E54" s="280"/>
      <c r="F54" s="281"/>
      <c r="G54" s="42"/>
      <c r="H54" s="320"/>
      <c r="I54" s="321"/>
      <c r="J54" s="5"/>
      <c r="K54" s="4"/>
      <c r="L54" s="5"/>
      <c r="M54" s="116" t="str">
        <f>IF(OR('Start Here'!$E$9="",G54=""),"",IF((L54*K54/360)*('Start Here'!$E$9-Liabilities!G54),(L54*K54/360)*('Start Here'!$E$9-Liabilities!G54),""))</f>
        <v/>
      </c>
      <c r="N54" s="115" t="str">
        <f t="shared" si="0"/>
        <v/>
      </c>
    </row>
    <row r="55" spans="2:14" x14ac:dyDescent="0.25">
      <c r="B55" s="279"/>
      <c r="C55" s="280"/>
      <c r="D55" s="280"/>
      <c r="E55" s="280"/>
      <c r="F55" s="281"/>
      <c r="G55" s="42"/>
      <c r="H55" s="320"/>
      <c r="I55" s="321"/>
      <c r="J55" s="5"/>
      <c r="K55" s="4"/>
      <c r="L55" s="5"/>
      <c r="M55" s="116" t="str">
        <f>IF(OR('Start Here'!$E$9="",G55=""),"",IF((L55*K55/360)*('Start Here'!$E$9-Liabilities!G55),(L55*K55/360)*('Start Here'!$E$9-Liabilities!G55),""))</f>
        <v/>
      </c>
      <c r="N55" s="115" t="str">
        <f t="shared" si="0"/>
        <v/>
      </c>
    </row>
    <row r="56" spans="2:14" x14ac:dyDescent="0.25">
      <c r="B56" s="279"/>
      <c r="C56" s="280"/>
      <c r="D56" s="280"/>
      <c r="E56" s="280"/>
      <c r="F56" s="281"/>
      <c r="G56" s="42"/>
      <c r="H56" s="320"/>
      <c r="I56" s="321"/>
      <c r="J56" s="5"/>
      <c r="K56" s="4"/>
      <c r="L56" s="5"/>
      <c r="M56" s="116" t="str">
        <f>IF(OR('Start Here'!$E$9="",G56=""),"",IF((L56*K56/360)*('Start Here'!$E$9-Liabilities!G56),(L56*K56/360)*('Start Here'!$E$9-Liabilities!G56),""))</f>
        <v/>
      </c>
      <c r="N56" s="115" t="str">
        <f t="shared" si="0"/>
        <v/>
      </c>
    </row>
    <row r="57" spans="2:14" x14ac:dyDescent="0.25">
      <c r="B57" s="279"/>
      <c r="C57" s="280"/>
      <c r="D57" s="280"/>
      <c r="E57" s="280"/>
      <c r="F57" s="281"/>
      <c r="G57" s="42"/>
      <c r="H57" s="320"/>
      <c r="I57" s="321"/>
      <c r="J57" s="5"/>
      <c r="K57" s="4"/>
      <c r="L57" s="5"/>
      <c r="M57" s="116" t="str">
        <f>IF(OR('Start Here'!$E$9="",G57=""),"",IF((L57*K57/360)*('Start Here'!$E$9-Liabilities!G57),(L57*K57/360)*('Start Here'!$E$9-Liabilities!G57),""))</f>
        <v/>
      </c>
      <c r="N57" s="115" t="str">
        <f t="shared" si="0"/>
        <v/>
      </c>
    </row>
    <row r="58" spans="2:14" x14ac:dyDescent="0.25">
      <c r="B58" s="279"/>
      <c r="C58" s="280"/>
      <c r="D58" s="280"/>
      <c r="E58" s="280"/>
      <c r="F58" s="281"/>
      <c r="G58" s="42"/>
      <c r="H58" s="320"/>
      <c r="I58" s="321"/>
      <c r="J58" s="5"/>
      <c r="K58" s="4"/>
      <c r="L58" s="5"/>
      <c r="M58" s="116" t="str">
        <f>IF(OR('Start Here'!$E$9="",G58=""),"",IF((L58*K58/360)*('Start Here'!$E$9-Liabilities!G58),(L58*K58/360)*('Start Here'!$E$9-Liabilities!G58),""))</f>
        <v/>
      </c>
      <c r="N58" s="115" t="str">
        <f t="shared" si="0"/>
        <v/>
      </c>
    </row>
    <row r="59" spans="2:14" ht="15" customHeight="1" x14ac:dyDescent="0.25">
      <c r="B59" s="279"/>
      <c r="C59" s="280"/>
      <c r="D59" s="280"/>
      <c r="E59" s="280"/>
      <c r="F59" s="281"/>
      <c r="G59" s="42"/>
      <c r="H59" s="320"/>
      <c r="I59" s="321"/>
      <c r="J59" s="5"/>
      <c r="K59" s="4"/>
      <c r="L59" s="5"/>
      <c r="M59" s="116" t="str">
        <f>IF(OR('Start Here'!$E$9="",G59=""),"",IF((L59*K59/360)*('Start Here'!$E$9-Liabilities!G59),(L59*K59/360)*('Start Here'!$E$9-Liabilities!G59),""))</f>
        <v/>
      </c>
      <c r="N59" s="115" t="str">
        <f t="shared" si="0"/>
        <v/>
      </c>
    </row>
    <row r="60" spans="2:14" x14ac:dyDescent="0.25">
      <c r="B60" s="279"/>
      <c r="C60" s="280"/>
      <c r="D60" s="280"/>
      <c r="E60" s="280"/>
      <c r="F60" s="281"/>
      <c r="G60" s="42"/>
      <c r="H60" s="320"/>
      <c r="I60" s="321"/>
      <c r="J60" s="5"/>
      <c r="K60" s="4"/>
      <c r="L60" s="5"/>
      <c r="M60" s="116" t="str">
        <f>IF(OR('Start Here'!$E$9="",G60=""),"",IF((L60*K60/360)*('Start Here'!$E$9-Liabilities!G60),(L60*K60/360)*('Start Here'!$E$9-Liabilities!G60),""))</f>
        <v/>
      </c>
      <c r="N60" s="115" t="str">
        <f t="shared" si="0"/>
        <v/>
      </c>
    </row>
    <row r="61" spans="2:14" x14ac:dyDescent="0.25">
      <c r="B61" s="279"/>
      <c r="C61" s="280"/>
      <c r="D61" s="280"/>
      <c r="E61" s="280"/>
      <c r="F61" s="281"/>
      <c r="G61" s="42"/>
      <c r="H61" s="320"/>
      <c r="I61" s="321"/>
      <c r="J61" s="5"/>
      <c r="K61" s="4"/>
      <c r="L61" s="5"/>
      <c r="M61" s="116" t="str">
        <f>IF(OR('Start Here'!$E$9="",G61=""),"",IF((L61*K61/360)*('Start Here'!$E$9-Liabilities!G61),(L61*K61/360)*('Start Here'!$E$9-Liabilities!G61),""))</f>
        <v/>
      </c>
      <c r="N61" s="115" t="str">
        <f>IF(SUM(L61,M61),SUM(L61,M61),"")</f>
        <v/>
      </c>
    </row>
    <row r="62" spans="2:14" x14ac:dyDescent="0.25">
      <c r="B62" s="279"/>
      <c r="C62" s="280"/>
      <c r="D62" s="280"/>
      <c r="E62" s="280"/>
      <c r="F62" s="281"/>
      <c r="G62" s="42"/>
      <c r="H62" s="320"/>
      <c r="I62" s="321"/>
      <c r="J62" s="5"/>
      <c r="K62" s="4"/>
      <c r="L62" s="5"/>
      <c r="M62" s="116" t="str">
        <f>IF(OR('Start Here'!$E$9="",G62=""),"",IF((L62*K62/360)*('Start Here'!$E$9-Liabilities!G62),(L62*K62/360)*('Start Here'!$E$9-Liabilities!G62),""))</f>
        <v/>
      </c>
      <c r="N62" s="115" t="str">
        <f>IF(SUM(L62,M62),SUM(L62,M62),"")</f>
        <v/>
      </c>
    </row>
    <row r="63" spans="2:14" x14ac:dyDescent="0.25">
      <c r="B63" s="279"/>
      <c r="C63" s="280"/>
      <c r="D63" s="280"/>
      <c r="E63" s="280"/>
      <c r="F63" s="281"/>
      <c r="G63" s="42"/>
      <c r="H63" s="320"/>
      <c r="I63" s="321"/>
      <c r="J63" s="5"/>
      <c r="K63" s="4"/>
      <c r="L63" s="5"/>
      <c r="M63" s="116" t="str">
        <f>IF(OR('Start Here'!$E$9="",G63=""),"",IF((L63*K63/360)*('Start Here'!$E$9-Liabilities!G63),(L63*K63/360)*('Start Here'!$E$9-Liabilities!G63),""))</f>
        <v/>
      </c>
      <c r="N63" s="115" t="str">
        <f>IF(SUM(L63,M63),SUM(L63,M63),"")</f>
        <v/>
      </c>
    </row>
    <row r="64" spans="2:14" x14ac:dyDescent="0.25">
      <c r="B64" s="279"/>
      <c r="C64" s="280"/>
      <c r="D64" s="280"/>
      <c r="E64" s="280"/>
      <c r="F64" s="281"/>
      <c r="G64" s="42"/>
      <c r="H64" s="320"/>
      <c r="I64" s="321"/>
      <c r="J64" s="5"/>
      <c r="K64" s="4"/>
      <c r="L64" s="5"/>
      <c r="M64" s="116" t="str">
        <f>IF(OR('Start Here'!$E$9="",G64=""),"",IF((L64*K64/360)*('Start Here'!$E$9-Liabilities!G64),(L64*K64/360)*('Start Here'!$E$9-Liabilities!G64),""))</f>
        <v/>
      </c>
      <c r="N64" s="115" t="str">
        <f>IF(SUM(L64,M64),SUM(L64,M64),"")</f>
        <v/>
      </c>
    </row>
    <row r="65" spans="2:14" x14ac:dyDescent="0.25">
      <c r="B65" s="286"/>
      <c r="C65" s="288"/>
      <c r="D65" s="288"/>
      <c r="E65" s="288"/>
      <c r="F65" s="287"/>
      <c r="G65" s="43"/>
      <c r="H65" s="322"/>
      <c r="I65" s="323"/>
      <c r="J65" s="26"/>
      <c r="K65" s="25"/>
      <c r="L65" s="26"/>
      <c r="M65" s="111" t="str">
        <f>IF(OR('Start Here'!$E$9="",G65=""),"",IF((L65*K65/360)*('Start Here'!$E$9-Liabilities!G65),(L65*K65/360)*('Start Here'!$E$9-Liabilities!G65),""))</f>
        <v/>
      </c>
      <c r="N65" s="173" t="str">
        <f>IF(SUM(L65,M65),SUM(L65,M65),"")</f>
        <v/>
      </c>
    </row>
    <row r="66" spans="2:14" ht="15.75" thickBot="1" x14ac:dyDescent="0.3">
      <c r="B66" s="303" t="s">
        <v>73</v>
      </c>
      <c r="C66" s="304"/>
      <c r="D66" s="304"/>
      <c r="E66" s="304"/>
      <c r="F66" s="304"/>
      <c r="G66" s="304"/>
      <c r="H66" s="101"/>
      <c r="I66" s="55"/>
      <c r="J66" s="55"/>
      <c r="K66" s="56"/>
      <c r="L66" s="56" t="str">
        <f>IF(SUM(L41:L65)=0,"",SUM(L41:L65))</f>
        <v/>
      </c>
      <c r="M66" s="56" t="str">
        <f>IF(SUM(M41:M65)=0,"",SUM(M41:M65))</f>
        <v/>
      </c>
      <c r="N66" s="57" t="str">
        <f>IF(SUM(N41:N65)=0,"",SUM(N41:N65))</f>
        <v/>
      </c>
    </row>
    <row r="67" spans="2:14" x14ac:dyDescent="0.25">
      <c r="B67" s="102"/>
      <c r="C67" s="103"/>
      <c r="D67" s="103"/>
      <c r="E67" s="103"/>
      <c r="F67" s="103"/>
      <c r="G67" s="103"/>
      <c r="H67" s="104"/>
      <c r="L67" s="105"/>
      <c r="N67" s="106"/>
    </row>
    <row r="68" spans="2:14" x14ac:dyDescent="0.25">
      <c r="B68" s="80" t="s">
        <v>75</v>
      </c>
      <c r="C68" s="103"/>
      <c r="D68" s="103"/>
      <c r="E68" s="103"/>
      <c r="F68" s="103"/>
      <c r="G68" s="103"/>
      <c r="H68" s="104"/>
      <c r="L68" s="105"/>
      <c r="N68" s="107">
        <f>SUM(N66,N36)</f>
        <v>0</v>
      </c>
    </row>
    <row r="69" spans="2:14" ht="15.75" thickBot="1" x14ac:dyDescent="0.3">
      <c r="B69" s="103"/>
      <c r="C69" s="103"/>
      <c r="D69" s="103"/>
      <c r="E69" s="103"/>
      <c r="F69" s="103"/>
      <c r="G69" s="103"/>
      <c r="H69" s="104"/>
      <c r="L69" s="105"/>
      <c r="N69" s="108"/>
    </row>
    <row r="70" spans="2:14" ht="15.75" thickBot="1" x14ac:dyDescent="0.3">
      <c r="B70" s="294" t="s">
        <v>77</v>
      </c>
      <c r="C70" s="295"/>
      <c r="D70" s="295"/>
      <c r="E70" s="295"/>
      <c r="F70" s="295"/>
      <c r="G70" s="295"/>
      <c r="H70" s="295"/>
      <c r="I70" s="295"/>
      <c r="J70" s="295"/>
      <c r="K70" s="295"/>
      <c r="L70" s="295"/>
      <c r="M70" s="295"/>
      <c r="N70" s="296"/>
    </row>
    <row r="71" spans="2:14" x14ac:dyDescent="0.25">
      <c r="B71" s="45" t="s">
        <v>68</v>
      </c>
      <c r="C71" s="63"/>
      <c r="D71" s="63"/>
      <c r="E71" s="63"/>
      <c r="F71" s="63"/>
      <c r="G71" s="89"/>
      <c r="H71" s="63"/>
      <c r="I71" s="63"/>
      <c r="J71" s="63"/>
      <c r="K71" s="63"/>
      <c r="L71" s="63"/>
      <c r="M71" s="63"/>
      <c r="N71" s="66"/>
    </row>
    <row r="72" spans="2:14" x14ac:dyDescent="0.25">
      <c r="B72" s="312" t="s">
        <v>105</v>
      </c>
      <c r="C72" s="313"/>
      <c r="D72" s="313"/>
      <c r="E72" s="313"/>
      <c r="F72" s="284" t="s">
        <v>72</v>
      </c>
      <c r="G72" s="284" t="s">
        <v>70</v>
      </c>
      <c r="H72" s="284" t="s">
        <v>156</v>
      </c>
      <c r="I72" s="284" t="s">
        <v>12</v>
      </c>
      <c r="J72" s="314" t="s">
        <v>13</v>
      </c>
      <c r="K72" s="284" t="s">
        <v>202</v>
      </c>
      <c r="L72" s="284" t="s">
        <v>69</v>
      </c>
      <c r="M72" s="284" t="s">
        <v>14</v>
      </c>
      <c r="N72" s="306" t="s">
        <v>15</v>
      </c>
    </row>
    <row r="73" spans="2:14" x14ac:dyDescent="0.25">
      <c r="B73" s="297"/>
      <c r="C73" s="285"/>
      <c r="D73" s="285"/>
      <c r="E73" s="285"/>
      <c r="F73" s="298"/>
      <c r="G73" s="298"/>
      <c r="H73" s="298"/>
      <c r="I73" s="298"/>
      <c r="J73" s="315"/>
      <c r="K73" s="298"/>
      <c r="L73" s="298"/>
      <c r="M73" s="298"/>
      <c r="N73" s="307"/>
    </row>
    <row r="74" spans="2:14" x14ac:dyDescent="0.25">
      <c r="B74" s="301"/>
      <c r="C74" s="302"/>
      <c r="D74" s="302"/>
      <c r="E74" s="302"/>
      <c r="F74" s="2"/>
      <c r="G74" s="3"/>
      <c r="H74" s="5"/>
      <c r="I74" s="4"/>
      <c r="J74" s="5"/>
      <c r="K74" s="184"/>
      <c r="L74" s="172" t="str">
        <f>IF((J74*I74/360)*('Start Here'!$E$9-Liabilities!F74),(J74*I74/360)*('Start Here'!$E$9-Liabilities!F74),"")</f>
        <v/>
      </c>
      <c r="M74" s="110" t="str">
        <f t="shared" ref="M74:M100" si="1">IF(OR(J74="",G74=""),"",IF(((H74*IF(G74="Weekly",52,IF(G74="Bi-Weekly",26,IF(G74="Monthly",12,IF(G74="Quarterly",4,IF(G74="Semi-Annual",2,IF(G74="Annual",1,"")))))))-(J74*I74))&gt;=J74,J74,((H74*IF(G74="Weekly",52,IF(G74="Bi-Weekly",26,IF(G74="Monthly",12,IF(G74="Quarterly",4,IF(G74="Semi-Annual",2,IF(G74="Annual",1,"")))))))-(J74*I74))))</f>
        <v/>
      </c>
      <c r="N74" s="70" t="str">
        <f>IF(OR('Start Here'!$E$9="",J74="",M74=""),"",IF((J74-M74)&lt;=0,0,(J74-M74)))</f>
        <v/>
      </c>
    </row>
    <row r="75" spans="2:14" x14ac:dyDescent="0.25">
      <c r="B75" s="282"/>
      <c r="C75" s="283"/>
      <c r="D75" s="283"/>
      <c r="E75" s="283"/>
      <c r="F75" s="6"/>
      <c r="G75" s="7"/>
      <c r="H75" s="9"/>
      <c r="I75" s="8"/>
      <c r="J75" s="9"/>
      <c r="K75" s="186"/>
      <c r="L75" s="109" t="str">
        <f>IF((J75*I75/360)*('Start Here'!$E$9-Liabilities!F75),(J75*I75/360)*('Start Here'!$E$9-Liabilities!F75),"")</f>
        <v/>
      </c>
      <c r="M75" s="110" t="str">
        <f t="shared" si="1"/>
        <v/>
      </c>
      <c r="N75" s="70" t="str">
        <f>IF(OR('Start Here'!$E$9="",J75="",M75=""),"",IF((J75-M75)&lt;=0,0,(J75-M75)))</f>
        <v/>
      </c>
    </row>
    <row r="76" spans="2:14" x14ac:dyDescent="0.25">
      <c r="B76" s="282"/>
      <c r="C76" s="283"/>
      <c r="D76" s="283"/>
      <c r="E76" s="283"/>
      <c r="F76" s="6"/>
      <c r="G76" s="7"/>
      <c r="H76" s="9"/>
      <c r="I76" s="8"/>
      <c r="J76" s="9"/>
      <c r="K76" s="186"/>
      <c r="L76" s="109" t="str">
        <f>IF((J76*I76/360)*('Start Here'!$E$9-Liabilities!F76),(J76*I76/360)*('Start Here'!$E$9-Liabilities!F76),"")</f>
        <v/>
      </c>
      <c r="M76" s="110" t="str">
        <f t="shared" si="1"/>
        <v/>
      </c>
      <c r="N76" s="70" t="str">
        <f>IF(OR('Start Here'!$E$9="",J76="",M76=""),"",IF((J76-M76)&lt;=0,0,(J76-M76)))</f>
        <v/>
      </c>
    </row>
    <row r="77" spans="2:14" x14ac:dyDescent="0.25">
      <c r="B77" s="282"/>
      <c r="C77" s="283"/>
      <c r="D77" s="283"/>
      <c r="E77" s="283"/>
      <c r="F77" s="6"/>
      <c r="G77" s="7"/>
      <c r="H77" s="9"/>
      <c r="I77" s="8"/>
      <c r="J77" s="9"/>
      <c r="K77" s="186"/>
      <c r="L77" s="109" t="str">
        <f>IF((J77*I77/360)*('Start Here'!$E$9-Liabilities!F77),(J77*I77/360)*('Start Here'!$E$9-Liabilities!F77),"")</f>
        <v/>
      </c>
      <c r="M77" s="110" t="str">
        <f t="shared" si="1"/>
        <v/>
      </c>
      <c r="N77" s="70" t="str">
        <f>IF(OR('Start Here'!$E$9="",J77="",M77=""),"",IF((J77-M77)&lt;=0,0,(J77-M77)))</f>
        <v/>
      </c>
    </row>
    <row r="78" spans="2:14" x14ac:dyDescent="0.25">
      <c r="B78" s="282"/>
      <c r="C78" s="283"/>
      <c r="D78" s="283"/>
      <c r="E78" s="283"/>
      <c r="F78" s="6"/>
      <c r="G78" s="7"/>
      <c r="H78" s="9"/>
      <c r="I78" s="8"/>
      <c r="J78" s="9"/>
      <c r="K78" s="186"/>
      <c r="L78" s="109" t="str">
        <f>IF((J78*I78/360)*('Start Here'!$E$9-Liabilities!F78),(J78*I78/360)*('Start Here'!$E$9-Liabilities!F78),"")</f>
        <v/>
      </c>
      <c r="M78" s="110" t="str">
        <f t="shared" si="1"/>
        <v/>
      </c>
      <c r="N78" s="70" t="str">
        <f>IF(OR('Start Here'!$E$9="",J78="",M78=""),"",IF((J78-M78)&lt;=0,0,(J78-M78)))</f>
        <v/>
      </c>
    </row>
    <row r="79" spans="2:14" x14ac:dyDescent="0.25">
      <c r="B79" s="282"/>
      <c r="C79" s="283"/>
      <c r="D79" s="283"/>
      <c r="E79" s="283"/>
      <c r="F79" s="6"/>
      <c r="G79" s="7"/>
      <c r="H79" s="9"/>
      <c r="I79" s="8"/>
      <c r="J79" s="9"/>
      <c r="K79" s="186"/>
      <c r="L79" s="109" t="str">
        <f>IF((J79*I79/360)*('Start Here'!$E$9-Liabilities!F79),(J79*I79/360)*('Start Here'!$E$9-Liabilities!F79),"")</f>
        <v/>
      </c>
      <c r="M79" s="110" t="str">
        <f t="shared" si="1"/>
        <v/>
      </c>
      <c r="N79" s="70" t="str">
        <f>IF(OR('Start Here'!$E$9="",J79="",M79=""),"",IF((J79-M79)&lt;=0,0,(J79-M79)))</f>
        <v/>
      </c>
    </row>
    <row r="80" spans="2:14" x14ac:dyDescent="0.25">
      <c r="B80" s="282"/>
      <c r="C80" s="283"/>
      <c r="D80" s="283"/>
      <c r="E80" s="283"/>
      <c r="F80" s="6"/>
      <c r="G80" s="7"/>
      <c r="H80" s="9"/>
      <c r="I80" s="8"/>
      <c r="J80" s="9"/>
      <c r="K80" s="186"/>
      <c r="L80" s="109" t="str">
        <f>IF((J80*I80/360)*('Start Here'!$E$9-Liabilities!F80),(J80*I80/360)*('Start Here'!$E$9-Liabilities!F80),"")</f>
        <v/>
      </c>
      <c r="M80" s="110" t="str">
        <f t="shared" si="1"/>
        <v/>
      </c>
      <c r="N80" s="70" t="str">
        <f>IF(OR('Start Here'!$E$9="",J80="",M80=""),"",IF((J80-M80)&lt;=0,0,(J80-M80)))</f>
        <v/>
      </c>
    </row>
    <row r="81" spans="2:14" x14ac:dyDescent="0.25">
      <c r="B81" s="282"/>
      <c r="C81" s="283"/>
      <c r="D81" s="283"/>
      <c r="E81" s="283"/>
      <c r="F81" s="6"/>
      <c r="G81" s="7"/>
      <c r="H81" s="9"/>
      <c r="I81" s="8"/>
      <c r="J81" s="9"/>
      <c r="K81" s="186"/>
      <c r="L81" s="109" t="str">
        <f>IF((J81*I81/360)*('Start Here'!$E$9-Liabilities!F81),(J81*I81/360)*('Start Here'!$E$9-Liabilities!F81),"")</f>
        <v/>
      </c>
      <c r="M81" s="110" t="str">
        <f t="shared" si="1"/>
        <v/>
      </c>
      <c r="N81" s="70" t="str">
        <f>IF(OR('Start Here'!$E$9="",J81="",M81=""),"",IF((J81-M81)&lt;=0,0,(J81-M81)))</f>
        <v/>
      </c>
    </row>
    <row r="82" spans="2:14" x14ac:dyDescent="0.25">
      <c r="B82" s="282"/>
      <c r="C82" s="283"/>
      <c r="D82" s="283"/>
      <c r="E82" s="283"/>
      <c r="F82" s="6"/>
      <c r="G82" s="7"/>
      <c r="H82" s="9"/>
      <c r="I82" s="8"/>
      <c r="J82" s="9"/>
      <c r="K82" s="186"/>
      <c r="L82" s="109" t="str">
        <f>IF((J82*I82/360)*('Start Here'!$E$9-Liabilities!F82),(J82*I82/360)*('Start Here'!$E$9-Liabilities!F82),"")</f>
        <v/>
      </c>
      <c r="M82" s="110" t="str">
        <f t="shared" si="1"/>
        <v/>
      </c>
      <c r="N82" s="70" t="str">
        <f>IF(OR('Start Here'!$E$9="",J82="",M82=""),"",IF((J82-M82)&lt;=0,0,(J82-M82)))</f>
        <v/>
      </c>
    </row>
    <row r="83" spans="2:14" x14ac:dyDescent="0.25">
      <c r="B83" s="282"/>
      <c r="C83" s="283"/>
      <c r="D83" s="283"/>
      <c r="E83" s="283"/>
      <c r="F83" s="6"/>
      <c r="G83" s="7"/>
      <c r="H83" s="9"/>
      <c r="I83" s="8"/>
      <c r="J83" s="9"/>
      <c r="K83" s="186"/>
      <c r="L83" s="109" t="str">
        <f>IF((J83*I83/360)*('Start Here'!$E$9-Liabilities!F83),(J83*I83/360)*('Start Here'!$E$9-Liabilities!F83),"")</f>
        <v/>
      </c>
      <c r="M83" s="110" t="str">
        <f t="shared" si="1"/>
        <v/>
      </c>
      <c r="N83" s="70" t="str">
        <f>IF(OR('Start Here'!$E$9="",J83="",M83=""),"",IF((J83-M83)&lt;=0,0,(J83-M83)))</f>
        <v/>
      </c>
    </row>
    <row r="84" spans="2:14" x14ac:dyDescent="0.25">
      <c r="B84" s="282"/>
      <c r="C84" s="283"/>
      <c r="D84" s="283"/>
      <c r="E84" s="283"/>
      <c r="F84" s="6"/>
      <c r="G84" s="7"/>
      <c r="H84" s="9"/>
      <c r="I84" s="8"/>
      <c r="J84" s="9"/>
      <c r="K84" s="186"/>
      <c r="L84" s="109" t="str">
        <f>IF((J84*I84/360)*('Start Here'!$E$9-Liabilities!F84),(J84*I84/360)*('Start Here'!$E$9-Liabilities!F84),"")</f>
        <v/>
      </c>
      <c r="M84" s="110" t="str">
        <f t="shared" si="1"/>
        <v/>
      </c>
      <c r="N84" s="70" t="str">
        <f>IF(OR('Start Here'!$E$9="",J84="",M84=""),"",IF((J84-M84)&lt;=0,0,(J84-M84)))</f>
        <v/>
      </c>
    </row>
    <row r="85" spans="2:14" x14ac:dyDescent="0.25">
      <c r="B85" s="282"/>
      <c r="C85" s="283"/>
      <c r="D85" s="283"/>
      <c r="E85" s="283"/>
      <c r="F85" s="6"/>
      <c r="G85" s="7"/>
      <c r="H85" s="9"/>
      <c r="I85" s="8"/>
      <c r="J85" s="9"/>
      <c r="K85" s="186"/>
      <c r="L85" s="109" t="str">
        <f>IF((J85*I85/360)*('Start Here'!$E$9-Liabilities!F85),(J85*I85/360)*('Start Here'!$E$9-Liabilities!F85),"")</f>
        <v/>
      </c>
      <c r="M85" s="110" t="str">
        <f t="shared" si="1"/>
        <v/>
      </c>
      <c r="N85" s="70" t="str">
        <f>IF(OR('Start Here'!$E$9="",J85="",M85=""),"",IF((J85-M85)&lt;=0,0,(J85-M85)))</f>
        <v/>
      </c>
    </row>
    <row r="86" spans="2:14" x14ac:dyDescent="0.25">
      <c r="B86" s="282"/>
      <c r="C86" s="283"/>
      <c r="D86" s="283"/>
      <c r="E86" s="283"/>
      <c r="F86" s="6"/>
      <c r="G86" s="7"/>
      <c r="H86" s="9"/>
      <c r="I86" s="8"/>
      <c r="J86" s="9"/>
      <c r="K86" s="186"/>
      <c r="L86" s="109" t="str">
        <f>IF((J86*I86/360)*('Start Here'!$E$9-Liabilities!F86),(J86*I86/360)*('Start Here'!$E$9-Liabilities!F86),"")</f>
        <v/>
      </c>
      <c r="M86" s="110" t="str">
        <f t="shared" si="1"/>
        <v/>
      </c>
      <c r="N86" s="70" t="str">
        <f>IF(OR('Start Here'!$E$9="",J86="",M86=""),"",IF((J86-M86)&lt;=0,0,(J86-M86)))</f>
        <v/>
      </c>
    </row>
    <row r="87" spans="2:14" x14ac:dyDescent="0.25">
      <c r="B87" s="282"/>
      <c r="C87" s="283"/>
      <c r="D87" s="283"/>
      <c r="E87" s="283"/>
      <c r="F87" s="6"/>
      <c r="G87" s="7"/>
      <c r="H87" s="9"/>
      <c r="I87" s="8"/>
      <c r="J87" s="9"/>
      <c r="K87" s="186"/>
      <c r="L87" s="109" t="str">
        <f>IF((J87*I87/360)*('Start Here'!$E$9-Liabilities!F87),(J87*I87/360)*('Start Here'!$E$9-Liabilities!F87),"")</f>
        <v/>
      </c>
      <c r="M87" s="110" t="str">
        <f t="shared" si="1"/>
        <v/>
      </c>
      <c r="N87" s="70" t="str">
        <f>IF(OR('Start Here'!$E$9="",J87="",M87=""),"",IF((J87-M87)&lt;=0,0,(J87-M87)))</f>
        <v/>
      </c>
    </row>
    <row r="88" spans="2:14" x14ac:dyDescent="0.25">
      <c r="B88" s="282"/>
      <c r="C88" s="283"/>
      <c r="D88" s="283"/>
      <c r="E88" s="283"/>
      <c r="F88" s="6"/>
      <c r="G88" s="7"/>
      <c r="H88" s="9"/>
      <c r="I88" s="8"/>
      <c r="J88" s="9"/>
      <c r="K88" s="186"/>
      <c r="L88" s="109" t="str">
        <f>IF((J88*I88/360)*('Start Here'!$E$9-Liabilities!F88),(J88*I88/360)*('Start Here'!$E$9-Liabilities!F88),"")</f>
        <v/>
      </c>
      <c r="M88" s="110" t="str">
        <f t="shared" si="1"/>
        <v/>
      </c>
      <c r="N88" s="70" t="str">
        <f>IF(OR('Start Here'!$E$9="",J88="",M88=""),"",IF((J88-M88)&lt;=0,0,(J88-M88)))</f>
        <v/>
      </c>
    </row>
    <row r="89" spans="2:14" x14ac:dyDescent="0.25">
      <c r="B89" s="282"/>
      <c r="C89" s="283"/>
      <c r="D89" s="283"/>
      <c r="E89" s="283"/>
      <c r="F89" s="6"/>
      <c r="G89" s="7"/>
      <c r="H89" s="9"/>
      <c r="I89" s="8"/>
      <c r="J89" s="9"/>
      <c r="K89" s="186"/>
      <c r="L89" s="109" t="str">
        <f>IF((J89*I89/360)*('Start Here'!$E$9-Liabilities!F89),(J89*I89/360)*('Start Here'!$E$9-Liabilities!F89),"")</f>
        <v/>
      </c>
      <c r="M89" s="110" t="str">
        <f t="shared" si="1"/>
        <v/>
      </c>
      <c r="N89" s="70" t="str">
        <f>IF(OR('Start Here'!$E$9="",J89="",M89=""),"",IF((J89-M89)&lt;=0,0,(J89-M89)))</f>
        <v/>
      </c>
    </row>
    <row r="90" spans="2:14" x14ac:dyDescent="0.25">
      <c r="B90" s="282"/>
      <c r="C90" s="283"/>
      <c r="D90" s="283"/>
      <c r="E90" s="283"/>
      <c r="F90" s="6"/>
      <c r="G90" s="7"/>
      <c r="H90" s="9"/>
      <c r="I90" s="8"/>
      <c r="J90" s="9"/>
      <c r="K90" s="186"/>
      <c r="L90" s="109" t="str">
        <f>IF((J90*I90/360)*('Start Here'!$E$9-Liabilities!F90),(J90*I90/360)*('Start Here'!$E$9-Liabilities!F90),"")</f>
        <v/>
      </c>
      <c r="M90" s="110" t="str">
        <f t="shared" si="1"/>
        <v/>
      </c>
      <c r="N90" s="70" t="str">
        <f>IF(OR('Start Here'!$E$9="",J90="",M90=""),"",IF((J90-M90)&lt;=0,0,(J90-M90)))</f>
        <v/>
      </c>
    </row>
    <row r="91" spans="2:14" x14ac:dyDescent="0.25">
      <c r="B91" s="282"/>
      <c r="C91" s="283"/>
      <c r="D91" s="283"/>
      <c r="E91" s="283"/>
      <c r="F91" s="6"/>
      <c r="G91" s="7"/>
      <c r="H91" s="9"/>
      <c r="I91" s="8"/>
      <c r="J91" s="9"/>
      <c r="K91" s="186"/>
      <c r="L91" s="109" t="str">
        <f>IF((J91*I91/360)*('Start Here'!$E$9-Liabilities!F91),(J91*I91/360)*('Start Here'!$E$9-Liabilities!F91),"")</f>
        <v/>
      </c>
      <c r="M91" s="110" t="str">
        <f t="shared" si="1"/>
        <v/>
      </c>
      <c r="N91" s="70" t="str">
        <f>IF(OR('Start Here'!$E$9="",J91="",M91=""),"",IF((J91-M91)&lt;=0,0,(J91-M91)))</f>
        <v/>
      </c>
    </row>
    <row r="92" spans="2:14" x14ac:dyDescent="0.25">
      <c r="B92" s="282"/>
      <c r="C92" s="283"/>
      <c r="D92" s="283"/>
      <c r="E92" s="283"/>
      <c r="F92" s="6"/>
      <c r="G92" s="7"/>
      <c r="H92" s="9"/>
      <c r="I92" s="8"/>
      <c r="J92" s="9"/>
      <c r="K92" s="186"/>
      <c r="L92" s="109" t="str">
        <f>IF((J92*I92/360)*('Start Here'!$E$9-Liabilities!F92),(J92*I92/360)*('Start Here'!$E$9-Liabilities!F92),"")</f>
        <v/>
      </c>
      <c r="M92" s="110" t="str">
        <f t="shared" si="1"/>
        <v/>
      </c>
      <c r="N92" s="70" t="str">
        <f>IF(OR('Start Here'!$E$9="",J92="",M92=""),"",IF((J92-M92)&lt;=0,0,(J92-M92)))</f>
        <v/>
      </c>
    </row>
    <row r="93" spans="2:14" x14ac:dyDescent="0.25">
      <c r="B93" s="282"/>
      <c r="C93" s="283"/>
      <c r="D93" s="283"/>
      <c r="E93" s="283"/>
      <c r="F93" s="6"/>
      <c r="G93" s="7"/>
      <c r="H93" s="9"/>
      <c r="I93" s="8"/>
      <c r="J93" s="9"/>
      <c r="K93" s="186"/>
      <c r="L93" s="109" t="str">
        <f>IF((J93*I93/360)*('Start Here'!$E$9-Liabilities!F93),(J93*I93/360)*('Start Here'!$E$9-Liabilities!F93),"")</f>
        <v/>
      </c>
      <c r="M93" s="110" t="str">
        <f t="shared" si="1"/>
        <v/>
      </c>
      <c r="N93" s="70" t="str">
        <f>IF(OR('Start Here'!$E$9="",J93="",M93=""),"",IF((J93-M93)&lt;=0,0,(J93-M93)))</f>
        <v/>
      </c>
    </row>
    <row r="94" spans="2:14" x14ac:dyDescent="0.25">
      <c r="B94" s="282"/>
      <c r="C94" s="283"/>
      <c r="D94" s="283"/>
      <c r="E94" s="283"/>
      <c r="F94" s="6"/>
      <c r="G94" s="7"/>
      <c r="H94" s="9"/>
      <c r="I94" s="8"/>
      <c r="J94" s="9"/>
      <c r="K94" s="186"/>
      <c r="L94" s="109" t="str">
        <f>IF((J94*I94/360)*('Start Here'!$E$9-Liabilities!F94),(J94*I94/360)*('Start Here'!$E$9-Liabilities!F94),"")</f>
        <v/>
      </c>
      <c r="M94" s="110" t="str">
        <f t="shared" si="1"/>
        <v/>
      </c>
      <c r="N94" s="70" t="str">
        <f>IF(OR('Start Here'!$E$9="",J94="",M94=""),"",IF((J94-M94)&lt;=0,0,(J94-M94)))</f>
        <v/>
      </c>
    </row>
    <row r="95" spans="2:14" x14ac:dyDescent="0.25">
      <c r="B95" s="282"/>
      <c r="C95" s="283"/>
      <c r="D95" s="283"/>
      <c r="E95" s="283"/>
      <c r="F95" s="6"/>
      <c r="G95" s="7"/>
      <c r="H95" s="9"/>
      <c r="I95" s="8"/>
      <c r="J95" s="9"/>
      <c r="K95" s="186"/>
      <c r="L95" s="109" t="str">
        <f>IF((J95*I95/360)*('Start Here'!$E$9-Liabilities!F95),(J95*I95/360)*('Start Here'!$E$9-Liabilities!F95),"")</f>
        <v/>
      </c>
      <c r="M95" s="110" t="str">
        <f t="shared" si="1"/>
        <v/>
      </c>
      <c r="N95" s="70" t="str">
        <f>IF(OR('Start Here'!$E$9="",J95="",M95=""),"",IF((J95-M95)&lt;=0,0,(J95-M95)))</f>
        <v/>
      </c>
    </row>
    <row r="96" spans="2:14" x14ac:dyDescent="0.25">
      <c r="B96" s="282"/>
      <c r="C96" s="283"/>
      <c r="D96" s="283"/>
      <c r="E96" s="283"/>
      <c r="F96" s="6"/>
      <c r="G96" s="7"/>
      <c r="H96" s="9"/>
      <c r="I96" s="8"/>
      <c r="J96" s="9"/>
      <c r="K96" s="186"/>
      <c r="L96" s="109" t="str">
        <f>IF((J96*I96/360)*('Start Here'!$E$9-Liabilities!F96),(J96*I96/360)*('Start Here'!$E$9-Liabilities!F96),"")</f>
        <v/>
      </c>
      <c r="M96" s="110" t="str">
        <f t="shared" si="1"/>
        <v/>
      </c>
      <c r="N96" s="70" t="str">
        <f>IF(OR('Start Here'!$E$9="",J96="",M96=""),"",IF((J96-M96)&lt;=0,0,(J96-M96)))</f>
        <v/>
      </c>
    </row>
    <row r="97" spans="2:14" x14ac:dyDescent="0.25">
      <c r="B97" s="282"/>
      <c r="C97" s="283"/>
      <c r="D97" s="283"/>
      <c r="E97" s="283"/>
      <c r="F97" s="6"/>
      <c r="G97" s="7"/>
      <c r="H97" s="9"/>
      <c r="I97" s="8"/>
      <c r="J97" s="9"/>
      <c r="K97" s="186"/>
      <c r="L97" s="109" t="str">
        <f>IF((J97*I97/360)*('Start Here'!$E$9-Liabilities!F97),(J97*I97/360)*('Start Here'!$E$9-Liabilities!F97),"")</f>
        <v/>
      </c>
      <c r="M97" s="110" t="str">
        <f t="shared" si="1"/>
        <v/>
      </c>
      <c r="N97" s="70" t="str">
        <f>IF(OR('Start Here'!$E$9="",J97="",M97=""),"",IF((J97-M97)&lt;=0,0,(J97-M97)))</f>
        <v/>
      </c>
    </row>
    <row r="98" spans="2:14" x14ac:dyDescent="0.25">
      <c r="B98" s="282"/>
      <c r="C98" s="283"/>
      <c r="D98" s="283"/>
      <c r="E98" s="283"/>
      <c r="F98" s="6"/>
      <c r="G98" s="7"/>
      <c r="H98" s="9"/>
      <c r="I98" s="8"/>
      <c r="J98" s="9"/>
      <c r="K98" s="186"/>
      <c r="L98" s="109" t="str">
        <f>IF((J98*I98/360)*('Start Here'!$E$9-Liabilities!F98),(J98*I98/360)*('Start Here'!$E$9-Liabilities!F98),"")</f>
        <v/>
      </c>
      <c r="M98" s="110" t="str">
        <f t="shared" si="1"/>
        <v/>
      </c>
      <c r="N98" s="70" t="str">
        <f>IF(OR('Start Here'!$E$9="",J98="",M98=""),"",IF((J98-M98)&lt;=0,0,(J98-M98)))</f>
        <v/>
      </c>
    </row>
    <row r="99" spans="2:14" x14ac:dyDescent="0.25">
      <c r="B99" s="282"/>
      <c r="C99" s="283"/>
      <c r="D99" s="283"/>
      <c r="E99" s="283"/>
      <c r="F99" s="6"/>
      <c r="G99" s="7"/>
      <c r="H99" s="9"/>
      <c r="I99" s="8"/>
      <c r="J99" s="9"/>
      <c r="K99" s="186"/>
      <c r="L99" s="109" t="str">
        <f>IF((J99*I99/360)*('Start Here'!$E$9-Liabilities!F99),(J99*I99/360)*('Start Here'!$E$9-Liabilities!F99),"")</f>
        <v/>
      </c>
      <c r="M99" s="110" t="str">
        <f t="shared" si="1"/>
        <v/>
      </c>
      <c r="N99" s="70" t="str">
        <f>IF(OR('Start Here'!$E$9="",J99="",M99=""),"",IF((J99-M99)&lt;=0,0,(J99-M99)))</f>
        <v/>
      </c>
    </row>
    <row r="100" spans="2:14" x14ac:dyDescent="0.25">
      <c r="B100" s="282"/>
      <c r="C100" s="283"/>
      <c r="D100" s="283"/>
      <c r="E100" s="283"/>
      <c r="F100" s="6"/>
      <c r="G100" s="7"/>
      <c r="H100" s="9"/>
      <c r="I100" s="8"/>
      <c r="J100" s="9"/>
      <c r="K100" s="186"/>
      <c r="L100" s="109" t="str">
        <f>IF((J100*I100/360)*('Start Here'!$E$9-Liabilities!F100),(J100*I100/360)*('Start Here'!$E$9-Liabilities!F100),"")</f>
        <v/>
      </c>
      <c r="M100" s="110" t="str">
        <f t="shared" si="1"/>
        <v/>
      </c>
      <c r="N100" s="70" t="str">
        <f>IF(OR('Start Here'!$E$9="",J100="",M100=""),"",IF((J100-M100)&lt;=0,0,(J100-M100)))</f>
        <v/>
      </c>
    </row>
    <row r="101" spans="2:14" x14ac:dyDescent="0.25">
      <c r="B101" s="282"/>
      <c r="C101" s="283"/>
      <c r="D101" s="283"/>
      <c r="E101" s="283"/>
      <c r="F101" s="6"/>
      <c r="G101" s="7"/>
      <c r="H101" s="9"/>
      <c r="I101" s="8"/>
      <c r="J101" s="9"/>
      <c r="K101" s="186"/>
      <c r="L101" s="109" t="str">
        <f>IF((J101*I101/360)*('Start Here'!$E$9-Liabilities!F101),(J101*I101/360)*('Start Here'!$E$9-Liabilities!F101),"")</f>
        <v/>
      </c>
      <c r="M101" s="110" t="str">
        <f t="shared" ref="M101:M102" si="2">IF(OR(J101="",G101=""),"",IF(((H101*IF(G101="Weekly",52,IF(G101="Bi-Weekly",26,IF(G101="Monthly",12,IF(G101="Quarterly",4,IF(G101="Semi-Annual",2,IF(G101="Annual",1,"")))))))-(J101*I101))&gt;=J101,J101,((H101*IF(G101="Weekly",52,IF(G101="Bi-Weekly",26,IF(G101="Monthly",12,IF(G101="Quarterly",4,IF(G101="Semi-Annual",2,IF(G101="Annual",1,"")))))))-(J101*I101))))</f>
        <v/>
      </c>
      <c r="N101" s="70" t="str">
        <f>IF(OR('Start Here'!$E$9="",J101="",M101=""),"",IF((J101-M101)&lt;=0,0,(J101-M101)))</f>
        <v/>
      </c>
    </row>
    <row r="102" spans="2:14" x14ac:dyDescent="0.25">
      <c r="B102" s="277"/>
      <c r="C102" s="278"/>
      <c r="D102" s="278"/>
      <c r="E102" s="278"/>
      <c r="F102" s="23"/>
      <c r="G102" s="24"/>
      <c r="H102" s="26"/>
      <c r="I102" s="25"/>
      <c r="J102" s="26"/>
      <c r="K102" s="214"/>
      <c r="L102" s="111" t="str">
        <f>IF((J102*I102/360)*('Start Here'!$E$9-Liabilities!F102),(J102*I102/360)*('Start Here'!$E$9-Liabilities!F102),"")</f>
        <v/>
      </c>
      <c r="M102" s="112" t="str">
        <f t="shared" si="2"/>
        <v/>
      </c>
      <c r="N102" s="72" t="str">
        <f>IF(OR('Start Here'!$E$9="",J102="",M102=""),"",IF((J102-M102)&lt;=0,0,(J102-M102)))</f>
        <v/>
      </c>
    </row>
    <row r="103" spans="2:14" ht="15.75" thickBot="1" x14ac:dyDescent="0.3">
      <c r="B103" s="303" t="s">
        <v>74</v>
      </c>
      <c r="C103" s="304"/>
      <c r="D103" s="304"/>
      <c r="E103" s="304"/>
      <c r="F103" s="304"/>
      <c r="G103" s="304"/>
      <c r="H103" s="101"/>
      <c r="I103" s="56"/>
      <c r="J103" s="56" t="str">
        <f>IF(SUM(J74:J102)=0,"",SUM(J74:J102))</f>
        <v/>
      </c>
      <c r="K103" s="56"/>
      <c r="L103" s="56" t="str">
        <f>IF(SUM(L74:L102)=0,"",SUM(L74:L102))</f>
        <v/>
      </c>
      <c r="M103" s="56" t="str">
        <f>IF(SUM(M74:M102)=0,"",SUM(M74:M102))</f>
        <v/>
      </c>
      <c r="N103" s="57" t="str">
        <f>IF(SUM(N74:N102)=0,"",SUM(N74:N102))</f>
        <v/>
      </c>
    </row>
    <row r="104" spans="2:14" ht="15.75" thickBot="1" x14ac:dyDescent="0.3">
      <c r="B104" s="102"/>
      <c r="C104" s="103"/>
      <c r="D104" s="103"/>
      <c r="E104" s="103"/>
      <c r="F104" s="103"/>
      <c r="G104" s="103"/>
      <c r="H104" s="113"/>
      <c r="I104" s="49"/>
      <c r="J104" s="105"/>
      <c r="K104" s="49"/>
      <c r="L104" s="49"/>
      <c r="M104" s="49"/>
      <c r="N104" s="59"/>
    </row>
    <row r="105" spans="2:14" ht="15.75" thickBot="1" x14ac:dyDescent="0.3">
      <c r="B105" s="294" t="s">
        <v>78</v>
      </c>
      <c r="C105" s="295"/>
      <c r="D105" s="295"/>
      <c r="E105" s="295"/>
      <c r="F105" s="295"/>
      <c r="G105" s="295"/>
      <c r="H105" s="295"/>
      <c r="I105" s="295"/>
      <c r="J105" s="295"/>
      <c r="K105" s="295"/>
      <c r="L105" s="295"/>
      <c r="M105" s="295"/>
      <c r="N105" s="296"/>
    </row>
    <row r="106" spans="2:14" x14ac:dyDescent="0.25">
      <c r="B106" s="45" t="s">
        <v>79</v>
      </c>
      <c r="C106" s="63"/>
      <c r="D106" s="63"/>
      <c r="E106" s="63"/>
      <c r="F106" s="63"/>
      <c r="G106" s="89"/>
      <c r="H106" s="63"/>
      <c r="I106" s="63"/>
      <c r="J106" s="63"/>
      <c r="K106" s="63"/>
      <c r="L106" s="63"/>
      <c r="M106" s="63"/>
      <c r="N106" s="66"/>
    </row>
    <row r="107" spans="2:14" x14ac:dyDescent="0.25">
      <c r="B107" s="312" t="s">
        <v>105</v>
      </c>
      <c r="C107" s="313"/>
      <c r="D107" s="313"/>
      <c r="E107" s="313"/>
      <c r="F107" s="284" t="s">
        <v>72</v>
      </c>
      <c r="G107" s="284" t="s">
        <v>70</v>
      </c>
      <c r="H107" s="284" t="s">
        <v>156</v>
      </c>
      <c r="I107" s="284" t="s">
        <v>12</v>
      </c>
      <c r="J107" s="314" t="s">
        <v>13</v>
      </c>
      <c r="K107" s="284" t="s">
        <v>202</v>
      </c>
      <c r="L107" s="284" t="s">
        <v>69</v>
      </c>
      <c r="M107" s="284" t="s">
        <v>14</v>
      </c>
      <c r="N107" s="306" t="s">
        <v>20</v>
      </c>
    </row>
    <row r="108" spans="2:14" x14ac:dyDescent="0.25">
      <c r="B108" s="297"/>
      <c r="C108" s="285"/>
      <c r="D108" s="285"/>
      <c r="E108" s="285"/>
      <c r="F108" s="298"/>
      <c r="G108" s="298"/>
      <c r="H108" s="298"/>
      <c r="I108" s="298"/>
      <c r="J108" s="315"/>
      <c r="K108" s="298"/>
      <c r="L108" s="298"/>
      <c r="M108" s="298"/>
      <c r="N108" s="307"/>
    </row>
    <row r="109" spans="2:14" x14ac:dyDescent="0.25">
      <c r="B109" s="301"/>
      <c r="C109" s="302"/>
      <c r="D109" s="302"/>
      <c r="E109" s="302"/>
      <c r="F109" s="2"/>
      <c r="G109" s="3"/>
      <c r="H109" s="5"/>
      <c r="I109" s="4"/>
      <c r="J109" s="5"/>
      <c r="K109" s="184"/>
      <c r="L109" s="172" t="str">
        <f>IF((J109*I109/360)*('Start Here'!$E$9-Liabilities!F109),(J109*I109/360)*('Start Here'!$E$9-Liabilities!F109),"")</f>
        <v/>
      </c>
      <c r="M109" s="110" t="str">
        <f>IF(OR(J109="",G109=""),"",IF(((H109*IF(G109="Weekly",52,IF(G109="Bi-Weekly",26,IF(G109="Monthly",12,IF(G109="Quarterly",4,IF(G109="Semi-Annual",2,IF(G109="Annual",1,"")))))))-(J109*I109))&gt;=J109,J109,((H109*IF(G109="Weekly",52,IF(G109="Bi-Weekly",26,IF(G109="Monthly",12,IF(G109="Quarterly",4,IF(G109="Semi-Annual",2,IF(G109="Annual",1,"")))))))-(J109*I109))))</f>
        <v/>
      </c>
      <c r="N109" s="70" t="str">
        <f>IF(OR('Start Here'!$E$9="",J109="",M109=""),"",IF((J109-M109)&lt;=0,0,(J109-M109)))</f>
        <v/>
      </c>
    </row>
    <row r="110" spans="2:14" x14ac:dyDescent="0.25">
      <c r="B110" s="282"/>
      <c r="C110" s="283"/>
      <c r="D110" s="283"/>
      <c r="E110" s="283"/>
      <c r="F110" s="6"/>
      <c r="G110" s="7"/>
      <c r="H110" s="9"/>
      <c r="I110" s="8"/>
      <c r="J110" s="9"/>
      <c r="K110" s="186"/>
      <c r="L110" s="109" t="str">
        <f>IF((J110*I110/360)*('Start Here'!$E$9-Liabilities!F110),(J110*I110/360)*('Start Here'!$E$9-Liabilities!F110),"")</f>
        <v/>
      </c>
      <c r="M110" s="110" t="str">
        <f>IF(OR(J110="",G110=""),"",IF(((H110*IF(G110="Weekly",52,IF(G110="Bi-Weekly",26,IF(G110="Monthly",12,IF(G110="Quarterly",4,IF(G110="Semi-Annual",2,IF(G110="Annual",1,"")))))))-(J110*I110))&gt;=J110,J110,((H110*IF(G110="Weekly",52,IF(G110="Bi-Weekly",26,IF(G110="Monthly",12,IF(G110="Quarterly",4,IF(G110="Semi-Annual",2,IF(G110="Annual",1,"")))))))-(J110*I110))))</f>
        <v/>
      </c>
      <c r="N110" s="70" t="str">
        <f>IF(OR('Start Here'!$E$9="",J110="",M110=""),"",IF((J110-M110)&lt;=0,0,(J110-M110)))</f>
        <v/>
      </c>
    </row>
    <row r="111" spans="2:14" x14ac:dyDescent="0.25">
      <c r="B111" s="282"/>
      <c r="C111" s="283"/>
      <c r="D111" s="283"/>
      <c r="E111" s="283"/>
      <c r="F111" s="6"/>
      <c r="G111" s="10"/>
      <c r="H111" s="9"/>
      <c r="I111" s="8"/>
      <c r="J111" s="9"/>
      <c r="K111" s="186"/>
      <c r="L111" s="109" t="str">
        <f>IF((J111*I111/360)*('Start Here'!$E$9-Liabilities!F111),(J111*I111/360)*('Start Here'!$E$9-Liabilities!F111),"")</f>
        <v/>
      </c>
      <c r="M111" s="110" t="str">
        <f t="shared" ref="M111:M136" si="3">IF(OR(J111="",G111=""),"",IF(((H111*IF(G111="Weekly",52,IF(G111="Bi-Weekly",26,IF(G111="Monthly",12,IF(G111="Quarterly",4,IF(G111="Semi-Annual",2,IF(G111="Annual",1,"")))))))-(J111*I111))&gt;=J111,J111,((H111*IF(G111="Weekly",52,IF(G111="Bi-Weekly",26,IF(G111="Monthly",12,IF(G111="Quarterly",4,IF(G111="Semi-Annual",2,IF(G111="Annual",1,"")))))))-(J111*I111))))</f>
        <v/>
      </c>
      <c r="N111" s="70" t="str">
        <f>IF(OR('Start Here'!$E$9="",J111="",M111=""),"",IF((J111-M111)&lt;=0,0,(J111-M111)))</f>
        <v/>
      </c>
    </row>
    <row r="112" spans="2:14" x14ac:dyDescent="0.25">
      <c r="B112" s="282"/>
      <c r="C112" s="283"/>
      <c r="D112" s="283"/>
      <c r="E112" s="283"/>
      <c r="F112" s="6"/>
      <c r="G112" s="7"/>
      <c r="H112" s="9"/>
      <c r="I112" s="8"/>
      <c r="J112" s="9"/>
      <c r="K112" s="186"/>
      <c r="L112" s="109" t="str">
        <f>IF((J112*I112/360)*('Start Here'!$E$9-Liabilities!F112),(J112*I112/360)*('Start Here'!$E$9-Liabilities!F112),"")</f>
        <v/>
      </c>
      <c r="M112" s="110" t="str">
        <f t="shared" si="3"/>
        <v/>
      </c>
      <c r="N112" s="70" t="str">
        <f>IF(OR('Start Here'!$E$9="",J112="",M112=""),"",IF((J112-M112)&lt;=0,0,(J112-M112)))</f>
        <v/>
      </c>
    </row>
    <row r="113" spans="2:14" x14ac:dyDescent="0.25">
      <c r="B113" s="282"/>
      <c r="C113" s="283"/>
      <c r="D113" s="283"/>
      <c r="E113" s="283"/>
      <c r="F113" s="6"/>
      <c r="G113" s="7"/>
      <c r="H113" s="9"/>
      <c r="I113" s="8"/>
      <c r="J113" s="9"/>
      <c r="K113" s="186"/>
      <c r="L113" s="109" t="str">
        <f>IF((J113*I113/360)*('Start Here'!$E$9-Liabilities!F113),(J113*I113/360)*('Start Here'!$E$9-Liabilities!F113),"")</f>
        <v/>
      </c>
      <c r="M113" s="110" t="str">
        <f t="shared" si="3"/>
        <v/>
      </c>
      <c r="N113" s="70" t="str">
        <f>IF(OR('Start Here'!$E$9="",J113="",M113=""),"",IF((J113-M113)&lt;=0,0,(J113-M113)))</f>
        <v/>
      </c>
    </row>
    <row r="114" spans="2:14" x14ac:dyDescent="0.25">
      <c r="B114" s="282"/>
      <c r="C114" s="283"/>
      <c r="D114" s="283"/>
      <c r="E114" s="283"/>
      <c r="F114" s="6"/>
      <c r="G114" s="7"/>
      <c r="H114" s="9"/>
      <c r="I114" s="8"/>
      <c r="J114" s="9"/>
      <c r="K114" s="186"/>
      <c r="L114" s="109" t="str">
        <f>IF((J114*I114/360)*('Start Here'!$E$9-Liabilities!F114),(J114*I114/360)*('Start Here'!$E$9-Liabilities!F114),"")</f>
        <v/>
      </c>
      <c r="M114" s="110" t="str">
        <f t="shared" si="3"/>
        <v/>
      </c>
      <c r="N114" s="70" t="str">
        <f>IF(OR('Start Here'!$E$9="",J114="",M114=""),"",IF((J114-M114)&lt;=0,0,(J114-M114)))</f>
        <v/>
      </c>
    </row>
    <row r="115" spans="2:14" x14ac:dyDescent="0.25">
      <c r="B115" s="282"/>
      <c r="C115" s="283"/>
      <c r="D115" s="283"/>
      <c r="E115" s="283"/>
      <c r="F115" s="6"/>
      <c r="G115" s="7"/>
      <c r="H115" s="9"/>
      <c r="I115" s="8"/>
      <c r="J115" s="9"/>
      <c r="K115" s="186"/>
      <c r="L115" s="109" t="str">
        <f>IF((J115*I115/360)*('Start Here'!$E$9-Liabilities!F115),(J115*I115/360)*('Start Here'!$E$9-Liabilities!F115),"")</f>
        <v/>
      </c>
      <c r="M115" s="110" t="str">
        <f t="shared" si="3"/>
        <v/>
      </c>
      <c r="N115" s="70" t="str">
        <f>IF(OR('Start Here'!$E$9="",J115="",M115=""),"",IF((J115-M115)&lt;=0,0,(J115-M115)))</f>
        <v/>
      </c>
    </row>
    <row r="116" spans="2:14" x14ac:dyDescent="0.25">
      <c r="B116" s="282"/>
      <c r="C116" s="283"/>
      <c r="D116" s="283"/>
      <c r="E116" s="283"/>
      <c r="F116" s="6"/>
      <c r="G116" s="7"/>
      <c r="H116" s="9"/>
      <c r="I116" s="8"/>
      <c r="J116" s="9"/>
      <c r="K116" s="186"/>
      <c r="L116" s="109" t="str">
        <f>IF((J116*I116/360)*('Start Here'!$E$9-Liabilities!F116),(J116*I116/360)*('Start Here'!$E$9-Liabilities!F116),"")</f>
        <v/>
      </c>
      <c r="M116" s="110" t="str">
        <f t="shared" si="3"/>
        <v/>
      </c>
      <c r="N116" s="70" t="str">
        <f>IF(OR('Start Here'!$E$9="",J116="",M116=""),"",IF((J116-M116)&lt;=0,0,(J116-M116)))</f>
        <v/>
      </c>
    </row>
    <row r="117" spans="2:14" x14ac:dyDescent="0.25">
      <c r="B117" s="282"/>
      <c r="C117" s="283"/>
      <c r="D117" s="283"/>
      <c r="E117" s="283"/>
      <c r="F117" s="6"/>
      <c r="G117" s="7"/>
      <c r="H117" s="9"/>
      <c r="I117" s="8"/>
      <c r="J117" s="9"/>
      <c r="K117" s="186"/>
      <c r="L117" s="109" t="str">
        <f>IF((J117*I117/360)*('Start Here'!$E$9-Liabilities!F117),(J117*I117/360)*('Start Here'!$E$9-Liabilities!F117),"")</f>
        <v/>
      </c>
      <c r="M117" s="110" t="str">
        <f t="shared" si="3"/>
        <v/>
      </c>
      <c r="N117" s="70" t="str">
        <f>IF(OR('Start Here'!$E$9="",J117="",M117=""),"",IF((J117-M117)&lt;=0,0,(J117-M117)))</f>
        <v/>
      </c>
    </row>
    <row r="118" spans="2:14" x14ac:dyDescent="0.25">
      <c r="B118" s="282"/>
      <c r="C118" s="283"/>
      <c r="D118" s="283"/>
      <c r="E118" s="283"/>
      <c r="F118" s="6"/>
      <c r="G118" s="7"/>
      <c r="H118" s="9"/>
      <c r="I118" s="8"/>
      <c r="J118" s="9"/>
      <c r="K118" s="186"/>
      <c r="L118" s="109" t="str">
        <f>IF((J118*I118/360)*('Start Here'!$E$9-Liabilities!F118),(J118*I118/360)*('Start Here'!$E$9-Liabilities!F118),"")</f>
        <v/>
      </c>
      <c r="M118" s="110" t="str">
        <f t="shared" si="3"/>
        <v/>
      </c>
      <c r="N118" s="70" t="str">
        <f>IF(OR('Start Here'!$E$9="",J118="",M118=""),"",IF((J118-M118)&lt;=0,0,(J118-M118)))</f>
        <v/>
      </c>
    </row>
    <row r="119" spans="2:14" x14ac:dyDescent="0.25">
      <c r="B119" s="282"/>
      <c r="C119" s="283"/>
      <c r="D119" s="283"/>
      <c r="E119" s="283"/>
      <c r="F119" s="6"/>
      <c r="G119" s="7"/>
      <c r="H119" s="9"/>
      <c r="I119" s="8"/>
      <c r="J119" s="9"/>
      <c r="K119" s="186"/>
      <c r="L119" s="109" t="str">
        <f>IF((J119*I119/360)*('Start Here'!$E$9-Liabilities!F119),(J119*I119/360)*('Start Here'!$E$9-Liabilities!F119),"")</f>
        <v/>
      </c>
      <c r="M119" s="110" t="str">
        <f t="shared" si="3"/>
        <v/>
      </c>
      <c r="N119" s="70" t="str">
        <f>IF(OR('Start Here'!$E$9="",J119="",M119=""),"",IF((J119-M119)&lt;=0,0,(J119-M119)))</f>
        <v/>
      </c>
    </row>
    <row r="120" spans="2:14" x14ac:dyDescent="0.25">
      <c r="B120" s="282"/>
      <c r="C120" s="283"/>
      <c r="D120" s="283"/>
      <c r="E120" s="283"/>
      <c r="F120" s="6"/>
      <c r="G120" s="7"/>
      <c r="H120" s="9"/>
      <c r="I120" s="8"/>
      <c r="J120" s="9"/>
      <c r="K120" s="186"/>
      <c r="L120" s="109" t="str">
        <f>IF((J120*I120/360)*('Start Here'!$E$9-Liabilities!F120),(J120*I120/360)*('Start Here'!$E$9-Liabilities!F120),"")</f>
        <v/>
      </c>
      <c r="M120" s="110" t="str">
        <f t="shared" si="3"/>
        <v/>
      </c>
      <c r="N120" s="70" t="str">
        <f>IF(OR('Start Here'!$E$9="",J120="",M120=""),"",IF((J120-M120)&lt;=0,0,(J120-M120)))</f>
        <v/>
      </c>
    </row>
    <row r="121" spans="2:14" x14ac:dyDescent="0.25">
      <c r="B121" s="282"/>
      <c r="C121" s="283"/>
      <c r="D121" s="283"/>
      <c r="E121" s="283"/>
      <c r="F121" s="6"/>
      <c r="G121" s="7"/>
      <c r="H121" s="9"/>
      <c r="I121" s="8"/>
      <c r="J121" s="9"/>
      <c r="K121" s="186"/>
      <c r="L121" s="109" t="str">
        <f>IF((J121*I121/360)*('Start Here'!$E$9-Liabilities!F121),(J121*I121/360)*('Start Here'!$E$9-Liabilities!F121),"")</f>
        <v/>
      </c>
      <c r="M121" s="110" t="str">
        <f t="shared" si="3"/>
        <v/>
      </c>
      <c r="N121" s="70" t="str">
        <f>IF(OR('Start Here'!$E$9="",J121="",M121=""),"",IF((J121-M121)&lt;=0,0,(J121-M121)))</f>
        <v/>
      </c>
    </row>
    <row r="122" spans="2:14" x14ac:dyDescent="0.25">
      <c r="B122" s="282"/>
      <c r="C122" s="283"/>
      <c r="D122" s="283"/>
      <c r="E122" s="283"/>
      <c r="F122" s="6"/>
      <c r="G122" s="7"/>
      <c r="H122" s="9"/>
      <c r="I122" s="8"/>
      <c r="J122" s="9"/>
      <c r="K122" s="186"/>
      <c r="L122" s="109" t="str">
        <f>IF((J122*I122/360)*('Start Here'!$E$9-Liabilities!F122),(J122*I122/360)*('Start Here'!$E$9-Liabilities!F122),"")</f>
        <v/>
      </c>
      <c r="M122" s="110" t="str">
        <f t="shared" si="3"/>
        <v/>
      </c>
      <c r="N122" s="70" t="str">
        <f>IF(OR('Start Here'!$E$9="",J122="",M122=""),"",IF((J122-M122)&lt;=0,0,(J122-M122)))</f>
        <v/>
      </c>
    </row>
    <row r="123" spans="2:14" x14ac:dyDescent="0.25">
      <c r="B123" s="282"/>
      <c r="C123" s="283"/>
      <c r="D123" s="283"/>
      <c r="E123" s="283"/>
      <c r="F123" s="6"/>
      <c r="G123" s="7"/>
      <c r="H123" s="9"/>
      <c r="I123" s="8"/>
      <c r="J123" s="9"/>
      <c r="K123" s="186"/>
      <c r="L123" s="109" t="str">
        <f>IF((J123*I123/360)*('Start Here'!$E$9-Liabilities!F123),(J123*I123/360)*('Start Here'!$E$9-Liabilities!F123),"")</f>
        <v/>
      </c>
      <c r="M123" s="110" t="str">
        <f t="shared" si="3"/>
        <v/>
      </c>
      <c r="N123" s="70" t="str">
        <f>IF(OR('Start Here'!$E$9="",J123="",M123=""),"",IF((J123-M123)&lt;=0,0,(J123-M123)))</f>
        <v/>
      </c>
    </row>
    <row r="124" spans="2:14" x14ac:dyDescent="0.25">
      <c r="B124" s="282"/>
      <c r="C124" s="283"/>
      <c r="D124" s="283"/>
      <c r="E124" s="283"/>
      <c r="F124" s="6"/>
      <c r="G124" s="7"/>
      <c r="H124" s="9"/>
      <c r="I124" s="8"/>
      <c r="J124" s="9"/>
      <c r="K124" s="186"/>
      <c r="L124" s="109" t="str">
        <f>IF((J124*I124/360)*('Start Here'!$E$9-Liabilities!F124),(J124*I124/360)*('Start Here'!$E$9-Liabilities!F124),"")</f>
        <v/>
      </c>
      <c r="M124" s="110" t="str">
        <f t="shared" si="3"/>
        <v/>
      </c>
      <c r="N124" s="70" t="str">
        <f>IF(OR('Start Here'!$E$9="",J124="",M124=""),"",IF((J124-M124)&lt;=0,0,(J124-M124)))</f>
        <v/>
      </c>
    </row>
    <row r="125" spans="2:14" x14ac:dyDescent="0.25">
      <c r="B125" s="282"/>
      <c r="C125" s="283"/>
      <c r="D125" s="283"/>
      <c r="E125" s="283"/>
      <c r="F125" s="6"/>
      <c r="G125" s="7"/>
      <c r="H125" s="9"/>
      <c r="I125" s="8"/>
      <c r="J125" s="9"/>
      <c r="K125" s="186"/>
      <c r="L125" s="109" t="str">
        <f>IF((J125*I125/360)*('Start Here'!$E$9-Liabilities!F125),(J125*I125/360)*('Start Here'!$E$9-Liabilities!F125),"")</f>
        <v/>
      </c>
      <c r="M125" s="110" t="str">
        <f t="shared" si="3"/>
        <v/>
      </c>
      <c r="N125" s="70" t="str">
        <f>IF(OR('Start Here'!$E$9="",J125="",M125=""),"",IF((J125-M125)&lt;=0,0,(J125-M125)))</f>
        <v/>
      </c>
    </row>
    <row r="126" spans="2:14" x14ac:dyDescent="0.25">
      <c r="B126" s="282"/>
      <c r="C126" s="283"/>
      <c r="D126" s="283"/>
      <c r="E126" s="283"/>
      <c r="F126" s="6"/>
      <c r="G126" s="7"/>
      <c r="H126" s="9"/>
      <c r="I126" s="8"/>
      <c r="J126" s="9"/>
      <c r="K126" s="186"/>
      <c r="L126" s="109" t="str">
        <f>IF((J126*I126/360)*('Start Here'!$E$9-Liabilities!F126),(J126*I126/360)*('Start Here'!$E$9-Liabilities!F126),"")</f>
        <v/>
      </c>
      <c r="M126" s="110" t="str">
        <f t="shared" si="3"/>
        <v/>
      </c>
      <c r="N126" s="70" t="str">
        <f>IF(OR('Start Here'!$E$9="",J126="",M126=""),"",IF((J126-M126)&lt;=0,0,(J126-M126)))</f>
        <v/>
      </c>
    </row>
    <row r="127" spans="2:14" x14ac:dyDescent="0.25">
      <c r="B127" s="282"/>
      <c r="C127" s="283"/>
      <c r="D127" s="283"/>
      <c r="E127" s="283"/>
      <c r="F127" s="6"/>
      <c r="G127" s="7"/>
      <c r="H127" s="9"/>
      <c r="I127" s="8"/>
      <c r="J127" s="9"/>
      <c r="K127" s="186"/>
      <c r="L127" s="109" t="str">
        <f>IF((J127*I127/360)*('Start Here'!$E$9-Liabilities!F127),(J127*I127/360)*('Start Here'!$E$9-Liabilities!F127),"")</f>
        <v/>
      </c>
      <c r="M127" s="110" t="str">
        <f t="shared" si="3"/>
        <v/>
      </c>
      <c r="N127" s="70" t="str">
        <f>IF(OR('Start Here'!$E$9="",J127="",M127=""),"",IF((J127-M127)&lt;=0,0,(J127-M127)))</f>
        <v/>
      </c>
    </row>
    <row r="128" spans="2:14" x14ac:dyDescent="0.25">
      <c r="B128" s="282"/>
      <c r="C128" s="283"/>
      <c r="D128" s="283"/>
      <c r="E128" s="283"/>
      <c r="F128" s="6"/>
      <c r="G128" s="7"/>
      <c r="H128" s="9"/>
      <c r="I128" s="8"/>
      <c r="J128" s="9"/>
      <c r="K128" s="186"/>
      <c r="L128" s="109" t="str">
        <f>IF((J128*I128/360)*('Start Here'!$E$9-Liabilities!F128),(J128*I128/360)*('Start Here'!$E$9-Liabilities!F128),"")</f>
        <v/>
      </c>
      <c r="M128" s="110" t="str">
        <f t="shared" si="3"/>
        <v/>
      </c>
      <c r="N128" s="70" t="str">
        <f>IF(OR('Start Here'!$E$9="",J128="",M128=""),"",IF((J128-M128)&lt;=0,0,(J128-M128)))</f>
        <v/>
      </c>
    </row>
    <row r="129" spans="2:14" x14ac:dyDescent="0.25">
      <c r="B129" s="282"/>
      <c r="C129" s="283"/>
      <c r="D129" s="283"/>
      <c r="E129" s="283"/>
      <c r="F129" s="6"/>
      <c r="G129" s="7"/>
      <c r="H129" s="9"/>
      <c r="I129" s="8"/>
      <c r="J129" s="9"/>
      <c r="K129" s="186"/>
      <c r="L129" s="109" t="str">
        <f>IF((J129*I129/360)*('Start Here'!$E$9-Liabilities!F129),(J129*I129/360)*('Start Here'!$E$9-Liabilities!F129),"")</f>
        <v/>
      </c>
      <c r="M129" s="110" t="str">
        <f t="shared" si="3"/>
        <v/>
      </c>
      <c r="N129" s="70" t="str">
        <f>IF(OR('Start Here'!$E$9="",J129="",M129=""),"",IF((J129-M129)&lt;=0,0,(J129-M129)))</f>
        <v/>
      </c>
    </row>
    <row r="130" spans="2:14" x14ac:dyDescent="0.25">
      <c r="B130" s="282"/>
      <c r="C130" s="283"/>
      <c r="D130" s="283"/>
      <c r="E130" s="283"/>
      <c r="F130" s="6"/>
      <c r="G130" s="7"/>
      <c r="H130" s="9"/>
      <c r="I130" s="8"/>
      <c r="J130" s="9"/>
      <c r="K130" s="186"/>
      <c r="L130" s="109" t="str">
        <f>IF((J130*I130/360)*('Start Here'!$E$9-Liabilities!F130),(J130*I130/360)*('Start Here'!$E$9-Liabilities!F130),"")</f>
        <v/>
      </c>
      <c r="M130" s="110" t="str">
        <f t="shared" si="3"/>
        <v/>
      </c>
      <c r="N130" s="70" t="str">
        <f>IF(OR('Start Here'!$E$9="",J130="",M130=""),"",IF((J130-M130)&lt;=0,0,(J130-M130)))</f>
        <v/>
      </c>
    </row>
    <row r="131" spans="2:14" x14ac:dyDescent="0.25">
      <c r="B131" s="282"/>
      <c r="C131" s="283"/>
      <c r="D131" s="283"/>
      <c r="E131" s="283"/>
      <c r="F131" s="6"/>
      <c r="G131" s="7"/>
      <c r="H131" s="9"/>
      <c r="I131" s="8"/>
      <c r="J131" s="9"/>
      <c r="K131" s="186"/>
      <c r="L131" s="109" t="str">
        <f>IF((J131*I131/360)*('Start Here'!$E$9-Liabilities!F131),(J131*I131/360)*('Start Here'!$E$9-Liabilities!F131),"")</f>
        <v/>
      </c>
      <c r="M131" s="110" t="str">
        <f t="shared" si="3"/>
        <v/>
      </c>
      <c r="N131" s="70" t="str">
        <f>IF(OR('Start Here'!$E$9="",J131="",M131=""),"",IF((J131-M131)&lt;=0,0,(J131-M131)))</f>
        <v/>
      </c>
    </row>
    <row r="132" spans="2:14" x14ac:dyDescent="0.25">
      <c r="B132" s="282"/>
      <c r="C132" s="283"/>
      <c r="D132" s="283"/>
      <c r="E132" s="283"/>
      <c r="F132" s="6"/>
      <c r="G132" s="7"/>
      <c r="H132" s="9"/>
      <c r="I132" s="8"/>
      <c r="J132" s="9"/>
      <c r="K132" s="186"/>
      <c r="L132" s="109" t="str">
        <f>IF((J132*I132/360)*('Start Here'!$E$9-Liabilities!F132),(J132*I132/360)*('Start Here'!$E$9-Liabilities!F132),"")</f>
        <v/>
      </c>
      <c r="M132" s="110" t="str">
        <f t="shared" si="3"/>
        <v/>
      </c>
      <c r="N132" s="70" t="str">
        <f>IF(OR('Start Here'!$E$9="",J132="",M132=""),"",IF((J132-M132)&lt;=0,0,(J132-M132)))</f>
        <v/>
      </c>
    </row>
    <row r="133" spans="2:14" x14ac:dyDescent="0.25">
      <c r="B133" s="282"/>
      <c r="C133" s="283"/>
      <c r="D133" s="283"/>
      <c r="E133" s="283"/>
      <c r="F133" s="6"/>
      <c r="G133" s="7"/>
      <c r="H133" s="9"/>
      <c r="I133" s="8"/>
      <c r="J133" s="9"/>
      <c r="K133" s="186"/>
      <c r="L133" s="109" t="str">
        <f>IF((J133*I133/360)*('Start Here'!$E$9-Liabilities!F133),(J133*I133/360)*('Start Here'!$E$9-Liabilities!F133),"")</f>
        <v/>
      </c>
      <c r="M133" s="110" t="str">
        <f t="shared" si="3"/>
        <v/>
      </c>
      <c r="N133" s="70" t="str">
        <f>IF(OR('Start Here'!$E$9="",J133="",M133=""),"",IF((J133-M133)&lt;=0,0,(J133-M133)))</f>
        <v/>
      </c>
    </row>
    <row r="134" spans="2:14" x14ac:dyDescent="0.25">
      <c r="B134" s="282"/>
      <c r="C134" s="283"/>
      <c r="D134" s="283"/>
      <c r="E134" s="283"/>
      <c r="F134" s="6"/>
      <c r="G134" s="7"/>
      <c r="H134" s="9"/>
      <c r="I134" s="8"/>
      <c r="J134" s="9"/>
      <c r="K134" s="186"/>
      <c r="L134" s="109" t="str">
        <f>IF((J134*I134/360)*('Start Here'!$E$9-Liabilities!F134),(J134*I134/360)*('Start Here'!$E$9-Liabilities!F134),"")</f>
        <v/>
      </c>
      <c r="M134" s="110" t="str">
        <f t="shared" si="3"/>
        <v/>
      </c>
      <c r="N134" s="70" t="str">
        <f>IF(OR('Start Here'!$E$9="",J134="",M134=""),"",IF((J134-M134)&lt;=0,0,(J134-M134)))</f>
        <v/>
      </c>
    </row>
    <row r="135" spans="2:14" x14ac:dyDescent="0.25">
      <c r="B135" s="282"/>
      <c r="C135" s="283"/>
      <c r="D135" s="283"/>
      <c r="E135" s="283"/>
      <c r="F135" s="6"/>
      <c r="G135" s="7"/>
      <c r="H135" s="9"/>
      <c r="I135" s="8"/>
      <c r="J135" s="9"/>
      <c r="K135" s="186"/>
      <c r="L135" s="109" t="str">
        <f>IF((J135*I135/360)*('Start Here'!$E$9-Liabilities!F135),(J135*I135/360)*('Start Here'!$E$9-Liabilities!F135),"")</f>
        <v/>
      </c>
      <c r="M135" s="110" t="str">
        <f t="shared" si="3"/>
        <v/>
      </c>
      <c r="N135" s="70" t="str">
        <f>IF(OR('Start Here'!$E$9="",J135="",M135=""),"",IF((J135-M135)&lt;=0,0,(J135-M135)))</f>
        <v/>
      </c>
    </row>
    <row r="136" spans="2:14" x14ac:dyDescent="0.25">
      <c r="B136" s="282"/>
      <c r="C136" s="283"/>
      <c r="D136" s="283"/>
      <c r="E136" s="283"/>
      <c r="F136" s="6"/>
      <c r="G136" s="7"/>
      <c r="H136" s="9"/>
      <c r="I136" s="8"/>
      <c r="J136" s="9"/>
      <c r="K136" s="186"/>
      <c r="L136" s="109" t="str">
        <f>IF((J136*I136/360)*('Start Here'!$E$9-Liabilities!F136),(J136*I136/360)*('Start Here'!$E$9-Liabilities!F136),"")</f>
        <v/>
      </c>
      <c r="M136" s="110" t="str">
        <f t="shared" si="3"/>
        <v/>
      </c>
      <c r="N136" s="70" t="str">
        <f>IF(OR('Start Here'!$E$9="",J136="",M136=""),"",IF((J136-M136)&lt;=0,0,(J136-M136)))</f>
        <v/>
      </c>
    </row>
    <row r="137" spans="2:14" x14ac:dyDescent="0.25">
      <c r="B137" s="282"/>
      <c r="C137" s="283"/>
      <c r="D137" s="283"/>
      <c r="E137" s="283"/>
      <c r="F137" s="6"/>
      <c r="G137" s="7"/>
      <c r="H137" s="9"/>
      <c r="I137" s="8"/>
      <c r="J137" s="9"/>
      <c r="K137" s="186"/>
      <c r="L137" s="109" t="str">
        <f>IF((J137*I137/360)*('Start Here'!$E$9-Liabilities!F137),(J137*I137/360)*('Start Here'!$E$9-Liabilities!F137),"")</f>
        <v/>
      </c>
      <c r="M137" s="110" t="str">
        <f t="shared" ref="M137:M149" si="4">IF(OR(J137="",G137=""),"",IF(((H137*IF(G137="Weekly",52,IF(G137="Bi-Weekly",26,IF(G137="Monthly",12,IF(G137="Quarterly",4,IF(G137="Semi-Annual",2,IF(G137="Annual",1,"")))))))-(J137*I137))&gt;=J137,J137,((H137*IF(G137="Weekly",52,IF(G137="Bi-Weekly",26,IF(G137="Monthly",12,IF(G137="Quarterly",4,IF(G137="Semi-Annual",2,IF(G137="Annual",1,"")))))))-(J137*I137))))</f>
        <v/>
      </c>
      <c r="N137" s="70" t="str">
        <f>IF(OR('Start Here'!$E$9="",J137="",M137=""),"",IF((J137-M137)&lt;=0,0,(J137-M137)))</f>
        <v/>
      </c>
    </row>
    <row r="138" spans="2:14" x14ac:dyDescent="0.25">
      <c r="B138" s="282"/>
      <c r="C138" s="283"/>
      <c r="D138" s="283"/>
      <c r="E138" s="283"/>
      <c r="F138" s="6"/>
      <c r="G138" s="7"/>
      <c r="H138" s="9"/>
      <c r="I138" s="8"/>
      <c r="J138" s="9"/>
      <c r="K138" s="186"/>
      <c r="L138" s="109" t="str">
        <f>IF((J138*I138/360)*('Start Here'!$E$9-Liabilities!F138),(J138*I138/360)*('Start Here'!$E$9-Liabilities!F138),"")</f>
        <v/>
      </c>
      <c r="M138" s="110" t="str">
        <f t="shared" si="4"/>
        <v/>
      </c>
      <c r="N138" s="70" t="str">
        <f>IF(OR('Start Here'!$E$9="",J138="",M138=""),"",IF((J138-M138)&lt;=0,0,(J138-M138)))</f>
        <v/>
      </c>
    </row>
    <row r="139" spans="2:14" x14ac:dyDescent="0.25">
      <c r="B139" s="282"/>
      <c r="C139" s="283"/>
      <c r="D139" s="283"/>
      <c r="E139" s="283"/>
      <c r="F139" s="6"/>
      <c r="G139" s="7"/>
      <c r="H139" s="9"/>
      <c r="I139" s="8"/>
      <c r="J139" s="9"/>
      <c r="K139" s="186"/>
      <c r="L139" s="109" t="str">
        <f>IF((J139*I139/360)*('Start Here'!$E$9-Liabilities!F139),(J139*I139/360)*('Start Here'!$E$9-Liabilities!F139),"")</f>
        <v/>
      </c>
      <c r="M139" s="110" t="str">
        <f t="shared" si="4"/>
        <v/>
      </c>
      <c r="N139" s="70" t="str">
        <f>IF(OR('Start Here'!$E$9="",J139="",M139=""),"",IF((J139-M139)&lt;=0,0,(J139-M139)))</f>
        <v/>
      </c>
    </row>
    <row r="140" spans="2:14" x14ac:dyDescent="0.25">
      <c r="B140" s="282"/>
      <c r="C140" s="283"/>
      <c r="D140" s="283"/>
      <c r="E140" s="283"/>
      <c r="F140" s="6"/>
      <c r="G140" s="7"/>
      <c r="H140" s="9"/>
      <c r="I140" s="8"/>
      <c r="J140" s="9"/>
      <c r="K140" s="186"/>
      <c r="L140" s="109" t="str">
        <f>IF((J140*I140/360)*('Start Here'!$E$9-Liabilities!F140),(J140*I140/360)*('Start Here'!$E$9-Liabilities!F140),"")</f>
        <v/>
      </c>
      <c r="M140" s="110" t="str">
        <f t="shared" si="4"/>
        <v/>
      </c>
      <c r="N140" s="70" t="str">
        <f>IF(OR('Start Here'!$E$9="",J140="",M140=""),"",IF((J140-M140)&lt;=0,0,(J140-M140)))</f>
        <v/>
      </c>
    </row>
    <row r="141" spans="2:14" x14ac:dyDescent="0.25">
      <c r="B141" s="282"/>
      <c r="C141" s="283"/>
      <c r="D141" s="283"/>
      <c r="E141" s="283"/>
      <c r="F141" s="6"/>
      <c r="G141" s="7"/>
      <c r="H141" s="9"/>
      <c r="I141" s="8"/>
      <c r="J141" s="9"/>
      <c r="K141" s="186"/>
      <c r="L141" s="109" t="str">
        <f>IF((J141*I141/360)*('Start Here'!$E$9-Liabilities!F141),(J141*I141/360)*('Start Here'!$E$9-Liabilities!F141),"")</f>
        <v/>
      </c>
      <c r="M141" s="110" t="str">
        <f t="shared" si="4"/>
        <v/>
      </c>
      <c r="N141" s="70" t="str">
        <f>IF(OR('Start Here'!$E$9="",J141="",M141=""),"",IF((J141-M141)&lt;=0,0,(J141-M141)))</f>
        <v/>
      </c>
    </row>
    <row r="142" spans="2:14" x14ac:dyDescent="0.25">
      <c r="B142" s="282"/>
      <c r="C142" s="283"/>
      <c r="D142" s="283"/>
      <c r="E142" s="283"/>
      <c r="F142" s="6"/>
      <c r="G142" s="7"/>
      <c r="H142" s="9"/>
      <c r="I142" s="8"/>
      <c r="J142" s="9"/>
      <c r="K142" s="186"/>
      <c r="L142" s="109" t="str">
        <f>IF((J142*I142/360)*('Start Here'!$E$9-Liabilities!F142),(J142*I142/360)*('Start Here'!$E$9-Liabilities!F142),"")</f>
        <v/>
      </c>
      <c r="M142" s="110" t="str">
        <f t="shared" si="4"/>
        <v/>
      </c>
      <c r="N142" s="70" t="str">
        <f>IF(OR('Start Here'!$E$9="",J142="",M142=""),"",IF((J142-M142)&lt;=0,0,(J142-M142)))</f>
        <v/>
      </c>
    </row>
    <row r="143" spans="2:14" x14ac:dyDescent="0.25">
      <c r="B143" s="282"/>
      <c r="C143" s="283"/>
      <c r="D143" s="283"/>
      <c r="E143" s="283"/>
      <c r="F143" s="6"/>
      <c r="G143" s="7"/>
      <c r="H143" s="9"/>
      <c r="I143" s="8"/>
      <c r="J143" s="9"/>
      <c r="K143" s="186"/>
      <c r="L143" s="109" t="str">
        <f>IF((J143*I143/360)*('Start Here'!$E$9-Liabilities!F143),(J143*I143/360)*('Start Here'!$E$9-Liabilities!F143),"")</f>
        <v/>
      </c>
      <c r="M143" s="110" t="str">
        <f t="shared" si="4"/>
        <v/>
      </c>
      <c r="N143" s="70" t="str">
        <f>IF(OR('Start Here'!$E$9="",J143="",M143=""),"",IF((J143-M143)&lt;=0,0,(J143-M143)))</f>
        <v/>
      </c>
    </row>
    <row r="144" spans="2:14" x14ac:dyDescent="0.25">
      <c r="B144" s="282"/>
      <c r="C144" s="283"/>
      <c r="D144" s="283"/>
      <c r="E144" s="283"/>
      <c r="F144" s="6"/>
      <c r="G144" s="7"/>
      <c r="H144" s="9"/>
      <c r="I144" s="8"/>
      <c r="J144" s="9"/>
      <c r="K144" s="186"/>
      <c r="L144" s="109" t="str">
        <f>IF((J144*I144/360)*('Start Here'!$E$9-Liabilities!F144),(J144*I144/360)*('Start Here'!$E$9-Liabilities!F144),"")</f>
        <v/>
      </c>
      <c r="M144" s="110" t="str">
        <f t="shared" si="4"/>
        <v/>
      </c>
      <c r="N144" s="70" t="str">
        <f>IF(OR('Start Here'!$E$9="",J144="",M144=""),"",IF((J144-M144)&lt;=0,0,(J144-M144)))</f>
        <v/>
      </c>
    </row>
    <row r="145" spans="2:14" x14ac:dyDescent="0.25">
      <c r="B145" s="282"/>
      <c r="C145" s="283"/>
      <c r="D145" s="283"/>
      <c r="E145" s="283"/>
      <c r="F145" s="6"/>
      <c r="G145" s="7"/>
      <c r="H145" s="9"/>
      <c r="I145" s="8"/>
      <c r="J145" s="9"/>
      <c r="K145" s="186"/>
      <c r="L145" s="109" t="str">
        <f>IF((J145*I145/360)*('Start Here'!$E$9-Liabilities!F145),(J145*I145/360)*('Start Here'!$E$9-Liabilities!F145),"")</f>
        <v/>
      </c>
      <c r="M145" s="110" t="str">
        <f t="shared" si="4"/>
        <v/>
      </c>
      <c r="N145" s="70" t="str">
        <f>IF(OR('Start Here'!$E$9="",J145="",M145=""),"",IF((J145-M145)&lt;=0,0,(J145-M145)))</f>
        <v/>
      </c>
    </row>
    <row r="146" spans="2:14" x14ac:dyDescent="0.25">
      <c r="B146" s="282"/>
      <c r="C146" s="283"/>
      <c r="D146" s="283"/>
      <c r="E146" s="283"/>
      <c r="F146" s="6"/>
      <c r="G146" s="7"/>
      <c r="H146" s="9"/>
      <c r="I146" s="8"/>
      <c r="J146" s="9"/>
      <c r="K146" s="186"/>
      <c r="L146" s="109" t="str">
        <f>IF((J146*I146/360)*('Start Here'!$E$9-Liabilities!F146),(J146*I146/360)*('Start Here'!$E$9-Liabilities!F146),"")</f>
        <v/>
      </c>
      <c r="M146" s="110" t="str">
        <f t="shared" si="4"/>
        <v/>
      </c>
      <c r="N146" s="70" t="str">
        <f>IF(OR('Start Here'!$E$9="",J146="",M146=""),"",IF((J146-M146)&lt;=0,0,(J146-M146)))</f>
        <v/>
      </c>
    </row>
    <row r="147" spans="2:14" x14ac:dyDescent="0.25">
      <c r="B147" s="282"/>
      <c r="C147" s="283"/>
      <c r="D147" s="283"/>
      <c r="E147" s="283"/>
      <c r="F147" s="6"/>
      <c r="G147" s="7"/>
      <c r="H147" s="9"/>
      <c r="I147" s="8"/>
      <c r="J147" s="9"/>
      <c r="K147" s="186"/>
      <c r="L147" s="109" t="str">
        <f>IF((J147*I147/360)*('Start Here'!$E$9-Liabilities!F147),(J147*I147/360)*('Start Here'!$E$9-Liabilities!F147),"")</f>
        <v/>
      </c>
      <c r="M147" s="110" t="str">
        <f t="shared" si="4"/>
        <v/>
      </c>
      <c r="N147" s="70" t="str">
        <f>IF(OR('Start Here'!$E$9="",J147="",M147=""),"",IF((J147-M147)&lt;=0,0,(J147-M147)))</f>
        <v/>
      </c>
    </row>
    <row r="148" spans="2:14" x14ac:dyDescent="0.25">
      <c r="B148" s="282"/>
      <c r="C148" s="283"/>
      <c r="D148" s="283"/>
      <c r="E148" s="283"/>
      <c r="F148" s="6"/>
      <c r="G148" s="7"/>
      <c r="H148" s="9"/>
      <c r="I148" s="8"/>
      <c r="J148" s="9"/>
      <c r="K148" s="186"/>
      <c r="L148" s="109" t="str">
        <f>IF((J148*I148/360)*('Start Here'!$E$9-Liabilities!F148),(J148*I148/360)*('Start Here'!$E$9-Liabilities!F148),"")</f>
        <v/>
      </c>
      <c r="M148" s="110" t="str">
        <f t="shared" si="4"/>
        <v/>
      </c>
      <c r="N148" s="70" t="str">
        <f>IF(OR('Start Here'!$E$9="",J148="",M148=""),"",IF((J148-M148)&lt;=0,0,(J148-M148)))</f>
        <v/>
      </c>
    </row>
    <row r="149" spans="2:14" x14ac:dyDescent="0.25">
      <c r="B149" s="277"/>
      <c r="C149" s="278"/>
      <c r="D149" s="278"/>
      <c r="E149" s="278"/>
      <c r="F149" s="23"/>
      <c r="G149" s="24"/>
      <c r="H149" s="26"/>
      <c r="I149" s="25"/>
      <c r="J149" s="26"/>
      <c r="K149" s="214"/>
      <c r="L149" s="111" t="str">
        <f>IF((J149*I149/360)*('Start Here'!$E$9-Liabilities!F149),(J149*I149/360)*('Start Here'!$E$9-Liabilities!F149),"")</f>
        <v/>
      </c>
      <c r="M149" s="112" t="str">
        <f t="shared" si="4"/>
        <v/>
      </c>
      <c r="N149" s="72" t="str">
        <f>IF(OR('Start Here'!$E$9="",J149="",M149=""),"",IF((J149-M149)&lt;=0,0,(J149-M149)))</f>
        <v/>
      </c>
    </row>
    <row r="150" spans="2:14" ht="15.75" thickBot="1" x14ac:dyDescent="0.3">
      <c r="B150" s="303" t="s">
        <v>103</v>
      </c>
      <c r="C150" s="304"/>
      <c r="D150" s="304"/>
      <c r="E150" s="304"/>
      <c r="F150" s="304"/>
      <c r="G150" s="304"/>
      <c r="H150" s="101"/>
      <c r="I150" s="56"/>
      <c r="J150" s="56" t="str">
        <f>IF(SUM(J109:J149)=0,"",SUM(J109:J149))</f>
        <v/>
      </c>
      <c r="K150" s="56" t="str">
        <f>IF(SUM(K109:K149)=0,"",SUM(K109:K149))</f>
        <v/>
      </c>
      <c r="L150" s="56" t="str">
        <f>IF(SUM(L109:L149)=0,"",SUM(L109:L149))</f>
        <v/>
      </c>
      <c r="M150" s="56" t="str">
        <f>IF(SUM(M109:M149)=0,"",SUM(M109:M149))</f>
        <v/>
      </c>
      <c r="N150" s="57" t="str">
        <f>IF(SUM(N109:N149)=0,"",SUM(N109:N149))</f>
        <v/>
      </c>
    </row>
    <row r="151" spans="2:14" x14ac:dyDescent="0.25">
      <c r="B151" s="114"/>
    </row>
    <row r="152" spans="2:14" x14ac:dyDescent="0.25">
      <c r="B152" s="80"/>
    </row>
  </sheetData>
  <sheetProtection algorithmName="SHA-512" hashValue="45EIGAXaDYeLS4XOlY8ffcUUSsFoLwc2nM1YGY8HzE2v7RZ7o1pbOBHd97h8rndkdkln011MzY8Qm0ynSEgyZg==" saltValue="AWMpRgZIqSfCXLv/XKxqWw==" spinCount="100000" sheet="1" objects="1" scenarios="1"/>
  <mergeCells count="186">
    <mergeCell ref="B80:E80"/>
    <mergeCell ref="B81:E81"/>
    <mergeCell ref="H63:I63"/>
    <mergeCell ref="H64:I64"/>
    <mergeCell ref="H65:I65"/>
    <mergeCell ref="B64:F64"/>
    <mergeCell ref="B65:F65"/>
    <mergeCell ref="B74:E74"/>
    <mergeCell ref="B75:E75"/>
    <mergeCell ref="B77:E77"/>
    <mergeCell ref="B78:E78"/>
    <mergeCell ref="B79:E79"/>
    <mergeCell ref="B76:E76"/>
    <mergeCell ref="B3:N3"/>
    <mergeCell ref="B70:N70"/>
    <mergeCell ref="B105:N105"/>
    <mergeCell ref="B11:M11"/>
    <mergeCell ref="B12:M12"/>
    <mergeCell ref="B13:M13"/>
    <mergeCell ref="B14:M14"/>
    <mergeCell ref="B15:M15"/>
    <mergeCell ref="B16:M16"/>
    <mergeCell ref="B17:M17"/>
    <mergeCell ref="B18:M18"/>
    <mergeCell ref="B19:M19"/>
    <mergeCell ref="B35:M35"/>
    <mergeCell ref="J39:J40"/>
    <mergeCell ref="B7:M7"/>
    <mergeCell ref="B8:M8"/>
    <mergeCell ref="B9:M9"/>
    <mergeCell ref="B10:M10"/>
    <mergeCell ref="B30:M30"/>
    <mergeCell ref="B31:M31"/>
    <mergeCell ref="B32:M32"/>
    <mergeCell ref="B50:F50"/>
    <mergeCell ref="H50:I50"/>
    <mergeCell ref="B51:F51"/>
    <mergeCell ref="B33:M33"/>
    <mergeCell ref="B34:M34"/>
    <mergeCell ref="B20:M20"/>
    <mergeCell ref="B21:M21"/>
    <mergeCell ref="B22:M22"/>
    <mergeCell ref="B23:M23"/>
    <mergeCell ref="B24:M24"/>
    <mergeCell ref="B25:M25"/>
    <mergeCell ref="B26:M26"/>
    <mergeCell ref="B27:M27"/>
    <mergeCell ref="B28:M28"/>
    <mergeCell ref="B29:M29"/>
    <mergeCell ref="B41:F41"/>
    <mergeCell ref="B39:F40"/>
    <mergeCell ref="B42:F42"/>
    <mergeCell ref="B43:F43"/>
    <mergeCell ref="B44:F44"/>
    <mergeCell ref="B60:F60"/>
    <mergeCell ref="B61:F61"/>
    <mergeCell ref="B62:F62"/>
    <mergeCell ref="B63:F63"/>
    <mergeCell ref="B55:F55"/>
    <mergeCell ref="B56:F56"/>
    <mergeCell ref="B52:F52"/>
    <mergeCell ref="B53:F53"/>
    <mergeCell ref="B54:F54"/>
    <mergeCell ref="B45:F45"/>
    <mergeCell ref="B46:F46"/>
    <mergeCell ref="B47:F47"/>
    <mergeCell ref="B48:F48"/>
    <mergeCell ref="B49:F49"/>
    <mergeCell ref="B57:F57"/>
    <mergeCell ref="B58:F58"/>
    <mergeCell ref="B59:F59"/>
    <mergeCell ref="G39:G40"/>
    <mergeCell ref="H39:I40"/>
    <mergeCell ref="H41:I41"/>
    <mergeCell ref="H42:I42"/>
    <mergeCell ref="H43:I43"/>
    <mergeCell ref="H44:I44"/>
    <mergeCell ref="H60:I60"/>
    <mergeCell ref="H61:I61"/>
    <mergeCell ref="H62:I62"/>
    <mergeCell ref="H55:I55"/>
    <mergeCell ref="H51:I51"/>
    <mergeCell ref="H52:I52"/>
    <mergeCell ref="H53:I53"/>
    <mergeCell ref="H54:I54"/>
    <mergeCell ref="H45:I45"/>
    <mergeCell ref="H46:I46"/>
    <mergeCell ref="H47:I47"/>
    <mergeCell ref="H48:I48"/>
    <mergeCell ref="H49:I49"/>
    <mergeCell ref="H56:I56"/>
    <mergeCell ref="H57:I57"/>
    <mergeCell ref="H58:I58"/>
    <mergeCell ref="H59:I59"/>
    <mergeCell ref="B148:E148"/>
    <mergeCell ref="B149:E149"/>
    <mergeCell ref="B150:G150"/>
    <mergeCell ref="B111:E111"/>
    <mergeCell ref="B112:E112"/>
    <mergeCell ref="B113:E113"/>
    <mergeCell ref="B147:E147"/>
    <mergeCell ref="B114:E114"/>
    <mergeCell ref="B115:E115"/>
    <mergeCell ref="B116:E116"/>
    <mergeCell ref="B141:E141"/>
    <mergeCell ref="B142:E142"/>
    <mergeCell ref="B143:E143"/>
    <mergeCell ref="B144:E144"/>
    <mergeCell ref="B145:E145"/>
    <mergeCell ref="B137:E137"/>
    <mergeCell ref="B138:E138"/>
    <mergeCell ref="B139:E139"/>
    <mergeCell ref="B140:E140"/>
    <mergeCell ref="B117:E117"/>
    <mergeCell ref="B118:E118"/>
    <mergeCell ref="B119:E119"/>
    <mergeCell ref="B120:E120"/>
    <mergeCell ref="B128:E128"/>
    <mergeCell ref="B109:E109"/>
    <mergeCell ref="F107:F108"/>
    <mergeCell ref="G107:G108"/>
    <mergeCell ref="H107:H108"/>
    <mergeCell ref="I107:I108"/>
    <mergeCell ref="J107:J108"/>
    <mergeCell ref="B146:E146"/>
    <mergeCell ref="B110:E110"/>
    <mergeCell ref="K107:K108"/>
    <mergeCell ref="B129:E129"/>
    <mergeCell ref="B130:E130"/>
    <mergeCell ref="B131:E131"/>
    <mergeCell ref="B132:E132"/>
    <mergeCell ref="B133:E133"/>
    <mergeCell ref="B134:E134"/>
    <mergeCell ref="B135:E135"/>
    <mergeCell ref="B136:E136"/>
    <mergeCell ref="B121:E121"/>
    <mergeCell ref="B122:E122"/>
    <mergeCell ref="B123:E123"/>
    <mergeCell ref="B124:E124"/>
    <mergeCell ref="B125:E125"/>
    <mergeCell ref="B126:E126"/>
    <mergeCell ref="B127:E127"/>
    <mergeCell ref="B87:E87"/>
    <mergeCell ref="B88:E88"/>
    <mergeCell ref="B89:E89"/>
    <mergeCell ref="B90:E90"/>
    <mergeCell ref="M107:M108"/>
    <mergeCell ref="N107:N108"/>
    <mergeCell ref="L107:L108"/>
    <mergeCell ref="B92:E92"/>
    <mergeCell ref="B93:E93"/>
    <mergeCell ref="B101:E101"/>
    <mergeCell ref="B102:E102"/>
    <mergeCell ref="B94:E94"/>
    <mergeCell ref="B95:E95"/>
    <mergeCell ref="B99:E99"/>
    <mergeCell ref="B100:E100"/>
    <mergeCell ref="B97:E97"/>
    <mergeCell ref="B98:E98"/>
    <mergeCell ref="B91:E91"/>
    <mergeCell ref="B103:G103"/>
    <mergeCell ref="B96:E96"/>
    <mergeCell ref="B6:M6"/>
    <mergeCell ref="L36:M36"/>
    <mergeCell ref="B36:K36"/>
    <mergeCell ref="B107:E108"/>
    <mergeCell ref="B72:E73"/>
    <mergeCell ref="N72:N73"/>
    <mergeCell ref="M72:M73"/>
    <mergeCell ref="L72:L73"/>
    <mergeCell ref="B66:G66"/>
    <mergeCell ref="F72:F73"/>
    <mergeCell ref="G72:G73"/>
    <mergeCell ref="K39:K40"/>
    <mergeCell ref="H72:H73"/>
    <mergeCell ref="I72:I73"/>
    <mergeCell ref="J72:J73"/>
    <mergeCell ref="K72:K73"/>
    <mergeCell ref="L39:L40"/>
    <mergeCell ref="M39:M40"/>
    <mergeCell ref="N39:N40"/>
    <mergeCell ref="B82:E82"/>
    <mergeCell ref="B83:E83"/>
    <mergeCell ref="B84:E84"/>
    <mergeCell ref="B85:E85"/>
    <mergeCell ref="B86:E86"/>
  </mergeCells>
  <dataValidations count="1">
    <dataValidation type="list" allowBlank="1" showInputMessage="1" showErrorMessage="1" sqref="H41:I65 G74:G102 G109:G149" xr:uid="{00000000-0002-0000-0300-000000000000}">
      <formula1>$AG$1:$AG$6</formula1>
    </dataValidation>
  </dataValidations>
  <printOptions horizontalCentered="1"/>
  <pageMargins left="0.25" right="0.25" top="0.5" bottom="0.5" header="0.3" footer="0.3"/>
  <pageSetup scale="74" orientation="portrait" r:id="rId1"/>
  <headerFooter>
    <oddHeader>&amp;LFarm Liabilities</oddHeader>
  </headerFooter>
  <rowBreaks count="2" manualBreakCount="2">
    <brk id="68" max="16383" man="1"/>
    <brk id="10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N81"/>
  <sheetViews>
    <sheetView zoomScaleNormal="100" workbookViewId="0">
      <pane ySplit="1" topLeftCell="A2" activePane="bottomLeft" state="frozen"/>
      <selection pane="bottomLeft"/>
    </sheetView>
  </sheetViews>
  <sheetFormatPr defaultRowHeight="15" x14ac:dyDescent="0.25"/>
  <cols>
    <col min="1" max="1" width="1.7109375" style="1" customWidth="1"/>
    <col min="2" max="12" width="9.140625" style="1"/>
    <col min="13" max="13" width="9.140625" style="1" customWidth="1"/>
    <col min="14" max="16384" width="9.140625" style="1"/>
  </cols>
  <sheetData>
    <row r="1" spans="2:14" ht="21" x14ac:dyDescent="0.35">
      <c r="B1" s="88" t="s">
        <v>196</v>
      </c>
    </row>
    <row r="2" spans="2:14" ht="15.75" thickBot="1" x14ac:dyDescent="0.3"/>
    <row r="3" spans="2:14" x14ac:dyDescent="0.25">
      <c r="B3" s="117" t="s">
        <v>114</v>
      </c>
      <c r="C3" s="46"/>
      <c r="D3" s="46"/>
      <c r="E3" s="46"/>
      <c r="F3" s="46"/>
      <c r="G3" s="91"/>
      <c r="H3" s="46"/>
      <c r="I3" s="46"/>
      <c r="J3" s="46"/>
      <c r="K3" s="46"/>
      <c r="L3" s="362" t="s">
        <v>117</v>
      </c>
      <c r="M3" s="362" t="s">
        <v>118</v>
      </c>
      <c r="N3" s="363" t="s">
        <v>119</v>
      </c>
    </row>
    <row r="4" spans="2:14" ht="15" customHeight="1" x14ac:dyDescent="0.25">
      <c r="B4" s="332" t="s">
        <v>112</v>
      </c>
      <c r="C4" s="284"/>
      <c r="D4" s="284"/>
      <c r="E4" s="284" t="s">
        <v>113</v>
      </c>
      <c r="F4" s="284"/>
      <c r="G4" s="284"/>
      <c r="H4" s="284" t="s">
        <v>115</v>
      </c>
      <c r="I4" s="284"/>
      <c r="J4" s="284" t="s">
        <v>116</v>
      </c>
      <c r="K4" s="284"/>
      <c r="L4" s="284"/>
      <c r="M4" s="284"/>
      <c r="N4" s="306"/>
    </row>
    <row r="5" spans="2:14" ht="15" customHeight="1" x14ac:dyDescent="0.25">
      <c r="B5" s="356"/>
      <c r="C5" s="298"/>
      <c r="D5" s="298"/>
      <c r="E5" s="298"/>
      <c r="F5" s="298"/>
      <c r="G5" s="298"/>
      <c r="H5" s="298"/>
      <c r="I5" s="298"/>
      <c r="J5" s="298"/>
      <c r="K5" s="298"/>
      <c r="L5" s="298"/>
      <c r="M5" s="298"/>
      <c r="N5" s="307"/>
    </row>
    <row r="6" spans="2:14" x14ac:dyDescent="0.25">
      <c r="B6" s="342"/>
      <c r="C6" s="343"/>
      <c r="D6" s="343"/>
      <c r="E6" s="343"/>
      <c r="F6" s="343"/>
      <c r="G6" s="343"/>
      <c r="H6" s="357"/>
      <c r="I6" s="364"/>
      <c r="J6" s="357"/>
      <c r="K6" s="364"/>
      <c r="L6" s="343"/>
      <c r="M6" s="357"/>
      <c r="N6" s="360"/>
    </row>
    <row r="7" spans="2:14" ht="15.75" thickBot="1" x14ac:dyDescent="0.3">
      <c r="B7" s="344"/>
      <c r="C7" s="345"/>
      <c r="D7" s="345"/>
      <c r="E7" s="345"/>
      <c r="F7" s="345"/>
      <c r="G7" s="345"/>
      <c r="H7" s="348"/>
      <c r="I7" s="365"/>
      <c r="J7" s="348"/>
      <c r="K7" s="365"/>
      <c r="L7" s="345"/>
      <c r="M7" s="348"/>
      <c r="N7" s="361"/>
    </row>
    <row r="8" spans="2:14" ht="15.75" thickBot="1" x14ac:dyDescent="0.3"/>
    <row r="9" spans="2:14" ht="15" customHeight="1" x14ac:dyDescent="0.25">
      <c r="B9" s="117" t="s">
        <v>120</v>
      </c>
      <c r="C9" s="46"/>
      <c r="D9" s="46"/>
      <c r="E9" s="46"/>
      <c r="F9" s="46"/>
      <c r="G9" s="91"/>
      <c r="H9" s="46"/>
      <c r="I9" s="46"/>
      <c r="J9" s="46"/>
      <c r="K9" s="46"/>
      <c r="L9" s="46"/>
      <c r="M9" s="66"/>
    </row>
    <row r="10" spans="2:14" ht="15" customHeight="1" x14ac:dyDescent="0.25">
      <c r="B10" s="356" t="s">
        <v>122</v>
      </c>
      <c r="C10" s="298"/>
      <c r="D10" s="298"/>
      <c r="E10" s="298" t="s">
        <v>123</v>
      </c>
      <c r="F10" s="298"/>
      <c r="G10" s="298"/>
      <c r="H10" s="298" t="s">
        <v>124</v>
      </c>
      <c r="I10" s="298"/>
      <c r="J10" s="298"/>
      <c r="K10" s="298" t="s">
        <v>121</v>
      </c>
      <c r="L10" s="298"/>
      <c r="M10" s="307"/>
    </row>
    <row r="11" spans="2:14" x14ac:dyDescent="0.25">
      <c r="B11" s="342"/>
      <c r="C11" s="343"/>
      <c r="D11" s="343"/>
      <c r="E11" s="343"/>
      <c r="F11" s="343"/>
      <c r="G11" s="343"/>
      <c r="H11" s="346"/>
      <c r="I11" s="347"/>
      <c r="J11" s="347"/>
      <c r="K11" s="350">
        <f>B11+E11+H11</f>
        <v>0</v>
      </c>
      <c r="L11" s="351"/>
      <c r="M11" s="352"/>
    </row>
    <row r="12" spans="2:14" ht="15.75" thickBot="1" x14ac:dyDescent="0.3">
      <c r="B12" s="344"/>
      <c r="C12" s="345"/>
      <c r="D12" s="345"/>
      <c r="E12" s="345"/>
      <c r="F12" s="345"/>
      <c r="G12" s="345"/>
      <c r="H12" s="348"/>
      <c r="I12" s="349"/>
      <c r="J12" s="349"/>
      <c r="K12" s="353"/>
      <c r="L12" s="354"/>
      <c r="M12" s="355"/>
    </row>
    <row r="13" spans="2:14" ht="15.75" thickBot="1" x14ac:dyDescent="0.3"/>
    <row r="14" spans="2:14" x14ac:dyDescent="0.25">
      <c r="B14" s="201" t="str">
        <f ca="1">IF(MONTH(TODAY())=12,YEAR(TODAY())&amp;" Actual Production",YEAR(TODAY())-1&amp;" Actual Production")</f>
        <v>2024 Actual Production</v>
      </c>
      <c r="C14" s="46"/>
      <c r="D14" s="46"/>
      <c r="E14" s="46"/>
      <c r="F14" s="46"/>
      <c r="G14" s="91"/>
      <c r="H14" s="46"/>
      <c r="I14" s="46"/>
      <c r="J14" s="46"/>
      <c r="K14" s="46"/>
      <c r="L14" s="46"/>
      <c r="M14" s="66"/>
    </row>
    <row r="15" spans="2:14" x14ac:dyDescent="0.25">
      <c r="B15" s="332"/>
      <c r="C15" s="284"/>
      <c r="D15" s="284"/>
      <c r="E15" s="284"/>
      <c r="F15" s="284"/>
      <c r="G15" s="284"/>
      <c r="H15" s="284"/>
      <c r="I15" s="284"/>
      <c r="J15" s="284"/>
      <c r="K15" s="284"/>
      <c r="L15" s="284"/>
      <c r="M15" s="306"/>
    </row>
    <row r="16" spans="2:14" x14ac:dyDescent="0.25">
      <c r="B16" s="75"/>
      <c r="C16" s="52"/>
      <c r="D16" s="52"/>
      <c r="E16" s="78" t="s">
        <v>85</v>
      </c>
      <c r="F16" s="78" t="s">
        <v>86</v>
      </c>
      <c r="G16" s="78" t="s">
        <v>87</v>
      </c>
      <c r="H16" s="78" t="s">
        <v>127</v>
      </c>
      <c r="I16" s="78" t="s">
        <v>125</v>
      </c>
      <c r="J16" s="78" t="s">
        <v>86</v>
      </c>
      <c r="K16" s="78" t="s">
        <v>84</v>
      </c>
      <c r="L16" s="78" t="s">
        <v>129</v>
      </c>
      <c r="M16" s="79" t="s">
        <v>130</v>
      </c>
    </row>
    <row r="17" spans="2:13" ht="15" customHeight="1" x14ac:dyDescent="0.25">
      <c r="B17" s="332"/>
      <c r="C17" s="284"/>
      <c r="D17" s="284"/>
      <c r="E17" s="83" t="s">
        <v>18</v>
      </c>
      <c r="F17" s="83"/>
      <c r="G17" s="83" t="s">
        <v>88</v>
      </c>
      <c r="H17" s="83"/>
      <c r="I17" s="83" t="s">
        <v>126</v>
      </c>
      <c r="J17" s="83"/>
      <c r="K17" s="53" t="s">
        <v>128</v>
      </c>
      <c r="L17" s="83"/>
      <c r="M17" s="118" t="s">
        <v>89</v>
      </c>
    </row>
    <row r="18" spans="2:13" x14ac:dyDescent="0.25">
      <c r="B18" s="236" t="s">
        <v>90</v>
      </c>
      <c r="C18" s="237"/>
      <c r="D18" s="238"/>
      <c r="E18" s="239"/>
      <c r="F18" s="232"/>
      <c r="G18" s="243"/>
      <c r="H18" s="232"/>
      <c r="I18" s="243"/>
      <c r="J18" s="232"/>
      <c r="K18" s="243"/>
      <c r="L18" s="232"/>
      <c r="M18" s="244">
        <f>E18*(G18-I18)*K18</f>
        <v>0</v>
      </c>
    </row>
    <row r="19" spans="2:13" x14ac:dyDescent="0.25">
      <c r="B19" s="236" t="s">
        <v>91</v>
      </c>
      <c r="C19" s="237"/>
      <c r="D19" s="238"/>
      <c r="E19" s="239"/>
      <c r="F19" s="233"/>
      <c r="G19" s="241"/>
      <c r="H19" s="233"/>
      <c r="I19" s="241"/>
      <c r="J19" s="233"/>
      <c r="K19" s="241"/>
      <c r="L19" s="233"/>
      <c r="M19" s="242">
        <f>E19*(G19-I19)*K19</f>
        <v>0</v>
      </c>
    </row>
    <row r="20" spans="2:13" x14ac:dyDescent="0.25">
      <c r="B20" s="236" t="s">
        <v>92</v>
      </c>
      <c r="C20" s="237"/>
      <c r="D20" s="238"/>
      <c r="E20" s="239"/>
      <c r="F20" s="233"/>
      <c r="G20" s="241"/>
      <c r="H20" s="233"/>
      <c r="I20" s="241"/>
      <c r="J20" s="233"/>
      <c r="K20" s="241"/>
      <c r="L20" s="233"/>
      <c r="M20" s="242">
        <f t="shared" ref="M20" si="0">E20*(G20-I20)*K20</f>
        <v>0</v>
      </c>
    </row>
    <row r="21" spans="2:13" x14ac:dyDescent="0.25">
      <c r="B21" s="236" t="s">
        <v>93</v>
      </c>
      <c r="C21" s="237"/>
      <c r="D21" s="238"/>
      <c r="E21" s="239"/>
      <c r="F21" s="233"/>
      <c r="G21" s="241"/>
      <c r="H21" s="233"/>
      <c r="I21" s="241"/>
      <c r="J21" s="233"/>
      <c r="K21" s="241"/>
      <c r="L21" s="233"/>
      <c r="M21" s="242">
        <f t="shared" ref="M21" si="1">E21*(G21-I21)*K21</f>
        <v>0</v>
      </c>
    </row>
    <row r="22" spans="2:13" x14ac:dyDescent="0.25">
      <c r="B22" s="236" t="s">
        <v>132</v>
      </c>
      <c r="C22" s="237"/>
      <c r="D22" s="238"/>
      <c r="E22" s="239"/>
      <c r="F22" s="234"/>
      <c r="G22" s="241"/>
      <c r="H22" s="235"/>
      <c r="I22" s="241"/>
      <c r="J22" s="233"/>
      <c r="K22" s="241"/>
      <c r="L22" s="233"/>
      <c r="M22" s="242">
        <f t="shared" ref="M22" si="2">E22*(G22-I22)*K22</f>
        <v>0</v>
      </c>
    </row>
    <row r="23" spans="2:13" ht="15" customHeight="1" x14ac:dyDescent="0.25">
      <c r="B23" s="236"/>
      <c r="C23" s="237"/>
      <c r="D23" s="237"/>
      <c r="E23" s="251"/>
      <c r="F23" s="247"/>
      <c r="G23" s="249" t="s">
        <v>40</v>
      </c>
      <c r="H23" s="245" t="s">
        <v>86</v>
      </c>
      <c r="I23" s="358" t="s">
        <v>231</v>
      </c>
      <c r="J23" s="245" t="s">
        <v>86</v>
      </c>
      <c r="K23" s="253" t="s">
        <v>84</v>
      </c>
      <c r="L23" s="245" t="s">
        <v>129</v>
      </c>
      <c r="M23" s="254" t="s">
        <v>130</v>
      </c>
    </row>
    <row r="24" spans="2:13" x14ac:dyDescent="0.25">
      <c r="B24" s="236"/>
      <c r="C24" s="237"/>
      <c r="D24" s="237"/>
      <c r="E24" s="252"/>
      <c r="F24" s="248"/>
      <c r="G24" s="250" t="s">
        <v>232</v>
      </c>
      <c r="H24" s="246"/>
      <c r="I24" s="359"/>
      <c r="J24" s="246"/>
      <c r="K24" s="53" t="s">
        <v>128</v>
      </c>
      <c r="L24" s="248"/>
      <c r="M24" s="118" t="s">
        <v>89</v>
      </c>
    </row>
    <row r="25" spans="2:13" x14ac:dyDescent="0.25">
      <c r="B25" s="236" t="s">
        <v>233</v>
      </c>
      <c r="C25" s="237"/>
      <c r="D25" s="238"/>
      <c r="E25" s="239"/>
      <c r="F25" s="233"/>
      <c r="G25" s="241"/>
      <c r="H25" s="233"/>
      <c r="I25" s="241"/>
      <c r="J25" s="233"/>
      <c r="K25" s="241"/>
      <c r="L25" s="233"/>
      <c r="M25" s="242"/>
    </row>
    <row r="26" spans="2:13" x14ac:dyDescent="0.25">
      <c r="B26" s="236" t="s">
        <v>234</v>
      </c>
      <c r="C26" s="237"/>
      <c r="D26" s="238"/>
      <c r="E26" s="239"/>
      <c r="F26" s="233"/>
      <c r="G26" s="241"/>
      <c r="H26" s="233"/>
      <c r="I26" s="241"/>
      <c r="J26" s="233"/>
      <c r="K26" s="241"/>
      <c r="L26" s="233"/>
      <c r="M26" s="242"/>
    </row>
    <row r="27" spans="2:13" x14ac:dyDescent="0.25">
      <c r="B27" s="236" t="s">
        <v>235</v>
      </c>
      <c r="C27" s="237"/>
      <c r="D27" s="238"/>
      <c r="E27" s="239"/>
      <c r="F27" s="233"/>
      <c r="G27" s="241"/>
      <c r="H27" s="233"/>
      <c r="I27" s="241"/>
      <c r="J27" s="233"/>
      <c r="K27" s="241"/>
      <c r="L27" s="233"/>
      <c r="M27" s="255"/>
    </row>
    <row r="28" spans="2:13" x14ac:dyDescent="0.25">
      <c r="B28" s="50"/>
      <c r="C28" s="51"/>
      <c r="D28" s="121"/>
      <c r="E28" s="339"/>
      <c r="F28" s="340"/>
      <c r="G28" s="340"/>
      <c r="H28" s="340"/>
      <c r="I28" s="340"/>
      <c r="J28" s="340"/>
      <c r="K28" s="340"/>
      <c r="L28" s="340"/>
      <c r="M28" s="333" t="str">
        <f>IF(SUM(M25:M27,M18:M22)=0,"",SUM(M25:M27,M18:M22))</f>
        <v/>
      </c>
    </row>
    <row r="29" spans="2:13" ht="15.75" thickBot="1" x14ac:dyDescent="0.3">
      <c r="B29" s="122" t="s">
        <v>131</v>
      </c>
      <c r="C29" s="123"/>
      <c r="D29" s="124"/>
      <c r="E29" s="341"/>
      <c r="F29" s="309"/>
      <c r="G29" s="309"/>
      <c r="H29" s="309"/>
      <c r="I29" s="309"/>
      <c r="J29" s="309"/>
      <c r="K29" s="309"/>
      <c r="L29" s="309"/>
      <c r="M29" s="334"/>
    </row>
    <row r="30" spans="2:13" ht="15.75" thickBot="1" x14ac:dyDescent="0.3"/>
    <row r="31" spans="2:13" x14ac:dyDescent="0.25">
      <c r="B31" s="117" t="str">
        <f ca="1">IF(MONTH(TODAY())=12,YEAR(TODAY())+1&amp;" Projected Production",YEAR(TODAY())&amp;" Projected Production")</f>
        <v>2025 Projected Production</v>
      </c>
      <c r="C31" s="46"/>
      <c r="D31" s="46"/>
      <c r="E31" s="46"/>
      <c r="F31" s="46"/>
      <c r="G31" s="91"/>
      <c r="H31" s="46"/>
      <c r="I31" s="46"/>
      <c r="J31" s="46"/>
      <c r="K31" s="46"/>
      <c r="L31" s="46"/>
      <c r="M31" s="66"/>
    </row>
    <row r="32" spans="2:13" x14ac:dyDescent="0.25">
      <c r="B32" s="332"/>
      <c r="C32" s="284"/>
      <c r="D32" s="284"/>
      <c r="E32" s="284"/>
      <c r="F32" s="284"/>
      <c r="G32" s="284"/>
      <c r="H32" s="284"/>
      <c r="I32" s="284"/>
      <c r="J32" s="284"/>
      <c r="K32" s="284"/>
      <c r="L32" s="284"/>
      <c r="M32" s="306"/>
    </row>
    <row r="33" spans="2:13" x14ac:dyDescent="0.25">
      <c r="B33" s="75"/>
      <c r="C33" s="52"/>
      <c r="D33" s="52"/>
      <c r="E33" s="78" t="s">
        <v>85</v>
      </c>
      <c r="F33" s="78" t="s">
        <v>86</v>
      </c>
      <c r="G33" s="78" t="s">
        <v>194</v>
      </c>
      <c r="H33" s="78" t="s">
        <v>127</v>
      </c>
      <c r="I33" s="78" t="s">
        <v>125</v>
      </c>
      <c r="J33" s="78" t="s">
        <v>86</v>
      </c>
      <c r="K33" s="78" t="s">
        <v>84</v>
      </c>
      <c r="L33" s="78" t="s">
        <v>129</v>
      </c>
      <c r="M33" s="79" t="s">
        <v>130</v>
      </c>
    </row>
    <row r="34" spans="2:13" x14ac:dyDescent="0.25">
      <c r="B34" s="332"/>
      <c r="C34" s="284"/>
      <c r="D34" s="284"/>
      <c r="E34" s="83" t="s">
        <v>18</v>
      </c>
      <c r="F34" s="83"/>
      <c r="G34" s="83" t="s">
        <v>88</v>
      </c>
      <c r="H34" s="83"/>
      <c r="I34" s="83" t="s">
        <v>126</v>
      </c>
      <c r="J34" s="83"/>
      <c r="K34" s="53" t="s">
        <v>128</v>
      </c>
      <c r="L34" s="83"/>
      <c r="M34" s="118" t="s">
        <v>89</v>
      </c>
    </row>
    <row r="35" spans="2:13" x14ac:dyDescent="0.25">
      <c r="B35" s="236" t="s">
        <v>90</v>
      </c>
      <c r="C35" s="237"/>
      <c r="D35" s="238"/>
      <c r="E35" s="239"/>
      <c r="F35" s="232"/>
      <c r="G35" s="243"/>
      <c r="H35" s="232"/>
      <c r="I35" s="243"/>
      <c r="J35" s="232"/>
      <c r="K35" s="243"/>
      <c r="L35" s="232"/>
      <c r="M35" s="244">
        <f>E35*(G35-I35)*K35</f>
        <v>0</v>
      </c>
    </row>
    <row r="36" spans="2:13" x14ac:dyDescent="0.25">
      <c r="B36" s="236" t="s">
        <v>91</v>
      </c>
      <c r="C36" s="237"/>
      <c r="D36" s="238"/>
      <c r="E36" s="239"/>
      <c r="F36" s="233"/>
      <c r="G36" s="241"/>
      <c r="H36" s="233"/>
      <c r="I36" s="241"/>
      <c r="J36" s="233"/>
      <c r="K36" s="241"/>
      <c r="L36" s="233"/>
      <c r="M36" s="242">
        <f t="shared" ref="M36" si="3">E36*(G36-I36)*K36</f>
        <v>0</v>
      </c>
    </row>
    <row r="37" spans="2:13" x14ac:dyDescent="0.25">
      <c r="B37" s="236" t="s">
        <v>92</v>
      </c>
      <c r="C37" s="237"/>
      <c r="D37" s="238"/>
      <c r="E37" s="239"/>
      <c r="F37" s="233"/>
      <c r="G37" s="241"/>
      <c r="H37" s="233"/>
      <c r="I37" s="241"/>
      <c r="J37" s="233"/>
      <c r="K37" s="241"/>
      <c r="L37" s="233"/>
      <c r="M37" s="242">
        <f t="shared" ref="M37" si="4">E37*(G37-I37)*K37</f>
        <v>0</v>
      </c>
    </row>
    <row r="38" spans="2:13" x14ac:dyDescent="0.25">
      <c r="B38" s="236" t="s">
        <v>93</v>
      </c>
      <c r="C38" s="237"/>
      <c r="D38" s="238"/>
      <c r="E38" s="239"/>
      <c r="F38" s="233"/>
      <c r="G38" s="241"/>
      <c r="H38" s="233"/>
      <c r="I38" s="241"/>
      <c r="J38" s="233"/>
      <c r="K38" s="241"/>
      <c r="L38" s="233"/>
      <c r="M38" s="242">
        <f t="shared" ref="M38" si="5">E38*(G38-I38)*K38</f>
        <v>0</v>
      </c>
    </row>
    <row r="39" spans="2:13" x14ac:dyDescent="0.25">
      <c r="B39" s="236" t="s">
        <v>132</v>
      </c>
      <c r="C39" s="237"/>
      <c r="D39" s="238"/>
      <c r="E39" s="239"/>
      <c r="F39" s="234"/>
      <c r="G39" s="240"/>
      <c r="H39" s="233"/>
      <c r="I39" s="241"/>
      <c r="J39" s="233"/>
      <c r="K39" s="241"/>
      <c r="L39" s="233"/>
      <c r="M39" s="242">
        <f t="shared" ref="M39" si="6">E39*(G39-I39)*K39</f>
        <v>0</v>
      </c>
    </row>
    <row r="40" spans="2:13" x14ac:dyDescent="0.25">
      <c r="B40" s="236"/>
      <c r="C40" s="237"/>
      <c r="D40" s="237"/>
      <c r="E40" s="251"/>
      <c r="F40" s="247"/>
      <c r="G40" s="249" t="s">
        <v>40</v>
      </c>
      <c r="H40" s="245" t="s">
        <v>86</v>
      </c>
      <c r="I40" s="358" t="s">
        <v>231</v>
      </c>
      <c r="J40" s="245" t="s">
        <v>86</v>
      </c>
      <c r="K40" s="253" t="s">
        <v>84</v>
      </c>
      <c r="L40" s="245" t="s">
        <v>129</v>
      </c>
      <c r="M40" s="254" t="s">
        <v>130</v>
      </c>
    </row>
    <row r="41" spans="2:13" x14ac:dyDescent="0.25">
      <c r="B41" s="236"/>
      <c r="C41" s="237"/>
      <c r="D41" s="237"/>
      <c r="E41" s="252"/>
      <c r="F41" s="248"/>
      <c r="G41" s="250" t="s">
        <v>232</v>
      </c>
      <c r="H41" s="246"/>
      <c r="I41" s="359"/>
      <c r="J41" s="246"/>
      <c r="K41" s="53" t="s">
        <v>128</v>
      </c>
      <c r="L41" s="248"/>
      <c r="M41" s="118" t="s">
        <v>89</v>
      </c>
    </row>
    <row r="42" spans="2:13" x14ac:dyDescent="0.25">
      <c r="B42" s="236" t="s">
        <v>233</v>
      </c>
      <c r="C42" s="237"/>
      <c r="D42" s="238"/>
      <c r="E42" s="239"/>
      <c r="F42" s="233"/>
      <c r="G42" s="241"/>
      <c r="H42" s="233"/>
      <c r="I42" s="241"/>
      <c r="J42" s="233"/>
      <c r="K42" s="241"/>
      <c r="L42" s="233"/>
      <c r="M42" s="242"/>
    </row>
    <row r="43" spans="2:13" x14ac:dyDescent="0.25">
      <c r="B43" s="236" t="s">
        <v>234</v>
      </c>
      <c r="C43" s="237"/>
      <c r="D43" s="238"/>
      <c r="E43" s="239"/>
      <c r="F43" s="233"/>
      <c r="G43" s="241"/>
      <c r="H43" s="233"/>
      <c r="I43" s="241"/>
      <c r="J43" s="233"/>
      <c r="K43" s="241"/>
      <c r="L43" s="233"/>
      <c r="M43" s="242"/>
    </row>
    <row r="44" spans="2:13" x14ac:dyDescent="0.25">
      <c r="B44" s="236" t="s">
        <v>235</v>
      </c>
      <c r="C44" s="237"/>
      <c r="D44" s="238"/>
      <c r="E44" s="239"/>
      <c r="F44" s="233"/>
      <c r="G44" s="241"/>
      <c r="H44" s="233"/>
      <c r="I44" s="241"/>
      <c r="J44" s="233"/>
      <c r="K44" s="241"/>
      <c r="L44" s="233"/>
      <c r="M44" s="255"/>
    </row>
    <row r="45" spans="2:13" x14ac:dyDescent="0.25">
      <c r="B45" s="50"/>
      <c r="C45" s="51"/>
      <c r="D45" s="121"/>
      <c r="E45" s="339"/>
      <c r="F45" s="340"/>
      <c r="G45" s="340"/>
      <c r="H45" s="340"/>
      <c r="I45" s="340"/>
      <c r="J45" s="340"/>
      <c r="K45" s="340"/>
      <c r="L45" s="340"/>
      <c r="M45" s="333" t="str">
        <f>IF(SUM(M42:M44,M35:M39)=0,"",SUM(M42:M44,M35:M39))</f>
        <v/>
      </c>
    </row>
    <row r="46" spans="2:13" ht="15.75" thickBot="1" x14ac:dyDescent="0.3">
      <c r="B46" s="122" t="s">
        <v>131</v>
      </c>
      <c r="C46" s="123"/>
      <c r="D46" s="124"/>
      <c r="E46" s="341"/>
      <c r="F46" s="309"/>
      <c r="G46" s="309"/>
      <c r="H46" s="309"/>
      <c r="I46" s="309"/>
      <c r="J46" s="309"/>
      <c r="K46" s="309"/>
      <c r="L46" s="309"/>
      <c r="M46" s="334"/>
    </row>
    <row r="47" spans="2:13" ht="15.75" thickBot="1" x14ac:dyDescent="0.3"/>
    <row r="48" spans="2:13" x14ac:dyDescent="0.25">
      <c r="B48" s="117" t="s">
        <v>94</v>
      </c>
      <c r="C48" s="46"/>
      <c r="D48" s="46"/>
      <c r="E48" s="46"/>
      <c r="F48" s="46"/>
      <c r="G48" s="46"/>
      <c r="H48" s="46"/>
      <c r="I48" s="46"/>
      <c r="J48" s="46"/>
      <c r="K48" s="46"/>
      <c r="L48" s="46"/>
      <c r="M48" s="66"/>
    </row>
    <row r="49" spans="2:13" x14ac:dyDescent="0.25">
      <c r="B49" s="120"/>
      <c r="C49" s="52"/>
      <c r="D49" s="52"/>
      <c r="E49" s="52"/>
      <c r="F49" s="52"/>
      <c r="G49" s="52"/>
      <c r="H49" s="52"/>
      <c r="I49" s="52"/>
      <c r="J49" s="52"/>
      <c r="K49" s="52"/>
      <c r="L49" s="52"/>
      <c r="M49" s="77"/>
    </row>
    <row r="50" spans="2:13" x14ac:dyDescent="0.25">
      <c r="B50" s="335" t="s">
        <v>95</v>
      </c>
      <c r="C50" s="336"/>
      <c r="D50" s="336"/>
      <c r="E50" s="285" t="s">
        <v>96</v>
      </c>
      <c r="F50" s="285"/>
      <c r="G50" s="285" t="s">
        <v>97</v>
      </c>
      <c r="H50" s="285"/>
      <c r="I50" s="285" t="s">
        <v>98</v>
      </c>
      <c r="J50" s="285"/>
      <c r="K50" s="53" t="s">
        <v>18</v>
      </c>
      <c r="L50" s="285" t="s">
        <v>99</v>
      </c>
      <c r="M50" s="338"/>
    </row>
    <row r="51" spans="2:13" x14ac:dyDescent="0.25">
      <c r="B51" s="337"/>
      <c r="C51" s="330"/>
      <c r="D51" s="330"/>
      <c r="E51" s="330"/>
      <c r="F51" s="330"/>
      <c r="G51" s="330"/>
      <c r="H51" s="330"/>
      <c r="I51" s="330"/>
      <c r="J51" s="330"/>
      <c r="K51" s="32"/>
      <c r="L51" s="330"/>
      <c r="M51" s="331"/>
    </row>
    <row r="52" spans="2:13" x14ac:dyDescent="0.25">
      <c r="B52" s="327"/>
      <c r="C52" s="328"/>
      <c r="D52" s="328"/>
      <c r="E52" s="328"/>
      <c r="F52" s="328"/>
      <c r="G52" s="328"/>
      <c r="H52" s="328"/>
      <c r="I52" s="328"/>
      <c r="J52" s="328"/>
      <c r="K52" s="29"/>
      <c r="L52" s="328"/>
      <c r="M52" s="329"/>
    </row>
    <row r="53" spans="2:13" x14ac:dyDescent="0.25">
      <c r="B53" s="327"/>
      <c r="C53" s="328"/>
      <c r="D53" s="328"/>
      <c r="E53" s="328"/>
      <c r="F53" s="328"/>
      <c r="G53" s="328"/>
      <c r="H53" s="328"/>
      <c r="I53" s="328"/>
      <c r="J53" s="328"/>
      <c r="K53" s="29"/>
      <c r="L53" s="328"/>
      <c r="M53" s="329"/>
    </row>
    <row r="54" spans="2:13" x14ac:dyDescent="0.25">
      <c r="B54" s="327"/>
      <c r="C54" s="328"/>
      <c r="D54" s="328"/>
      <c r="E54" s="328"/>
      <c r="F54" s="328"/>
      <c r="G54" s="328"/>
      <c r="H54" s="328"/>
      <c r="I54" s="328"/>
      <c r="J54" s="328"/>
      <c r="K54" s="29"/>
      <c r="L54" s="328"/>
      <c r="M54" s="329"/>
    </row>
    <row r="55" spans="2:13" x14ac:dyDescent="0.25">
      <c r="B55" s="327"/>
      <c r="C55" s="328"/>
      <c r="D55" s="328"/>
      <c r="E55" s="328"/>
      <c r="F55" s="328"/>
      <c r="G55" s="328"/>
      <c r="H55" s="328"/>
      <c r="I55" s="328"/>
      <c r="J55" s="328"/>
      <c r="K55" s="29"/>
      <c r="L55" s="328"/>
      <c r="M55" s="329"/>
    </row>
    <row r="56" spans="2:13" x14ac:dyDescent="0.25">
      <c r="B56" s="327"/>
      <c r="C56" s="328"/>
      <c r="D56" s="328"/>
      <c r="E56" s="328"/>
      <c r="F56" s="328"/>
      <c r="G56" s="328"/>
      <c r="H56" s="328"/>
      <c r="I56" s="328"/>
      <c r="J56" s="328"/>
      <c r="K56" s="29"/>
      <c r="L56" s="328"/>
      <c r="M56" s="329"/>
    </row>
    <row r="57" spans="2:13" x14ac:dyDescent="0.25">
      <c r="B57" s="327"/>
      <c r="C57" s="328"/>
      <c r="D57" s="328"/>
      <c r="E57" s="328"/>
      <c r="F57" s="328"/>
      <c r="G57" s="328"/>
      <c r="H57" s="328"/>
      <c r="I57" s="328"/>
      <c r="J57" s="328"/>
      <c r="K57" s="29"/>
      <c r="L57" s="328"/>
      <c r="M57" s="329"/>
    </row>
    <row r="58" spans="2:13" x14ac:dyDescent="0.25">
      <c r="B58" s="327"/>
      <c r="C58" s="328"/>
      <c r="D58" s="328"/>
      <c r="E58" s="328"/>
      <c r="F58" s="328"/>
      <c r="G58" s="328"/>
      <c r="H58" s="328"/>
      <c r="I58" s="328"/>
      <c r="J58" s="328"/>
      <c r="K58" s="29"/>
      <c r="L58" s="328"/>
      <c r="M58" s="329"/>
    </row>
    <row r="59" spans="2:13" x14ac:dyDescent="0.25">
      <c r="B59" s="327"/>
      <c r="C59" s="328"/>
      <c r="D59" s="328"/>
      <c r="E59" s="328"/>
      <c r="F59" s="328"/>
      <c r="G59" s="328"/>
      <c r="H59" s="328"/>
      <c r="I59" s="328"/>
      <c r="J59" s="328"/>
      <c r="K59" s="29"/>
      <c r="L59" s="328"/>
      <c r="M59" s="329"/>
    </row>
    <row r="60" spans="2:13" x14ac:dyDescent="0.25">
      <c r="B60" s="327"/>
      <c r="C60" s="328"/>
      <c r="D60" s="328"/>
      <c r="E60" s="328"/>
      <c r="F60" s="328"/>
      <c r="G60" s="328"/>
      <c r="H60" s="328"/>
      <c r="I60" s="328"/>
      <c r="J60" s="328"/>
      <c r="K60" s="29"/>
      <c r="L60" s="328"/>
      <c r="M60" s="329"/>
    </row>
    <row r="61" spans="2:13" x14ac:dyDescent="0.25">
      <c r="B61" s="327"/>
      <c r="C61" s="328"/>
      <c r="D61" s="328"/>
      <c r="E61" s="328"/>
      <c r="F61" s="328"/>
      <c r="G61" s="328"/>
      <c r="H61" s="328"/>
      <c r="I61" s="328"/>
      <c r="J61" s="328"/>
      <c r="K61" s="29"/>
      <c r="L61" s="328"/>
      <c r="M61" s="329"/>
    </row>
    <row r="62" spans="2:13" x14ac:dyDescent="0.25">
      <c r="B62" s="327"/>
      <c r="C62" s="328"/>
      <c r="D62" s="328"/>
      <c r="E62" s="328"/>
      <c r="F62" s="328"/>
      <c r="G62" s="328"/>
      <c r="H62" s="328"/>
      <c r="I62" s="328"/>
      <c r="J62" s="328"/>
      <c r="K62" s="29"/>
      <c r="L62" s="328"/>
      <c r="M62" s="329"/>
    </row>
    <row r="63" spans="2:13" x14ac:dyDescent="0.25">
      <c r="B63" s="327"/>
      <c r="C63" s="328"/>
      <c r="D63" s="328"/>
      <c r="E63" s="328"/>
      <c r="F63" s="328"/>
      <c r="G63" s="328"/>
      <c r="H63" s="328"/>
      <c r="I63" s="328"/>
      <c r="J63" s="328"/>
      <c r="K63" s="29"/>
      <c r="L63" s="328"/>
      <c r="M63" s="329"/>
    </row>
    <row r="64" spans="2:13" x14ac:dyDescent="0.25">
      <c r="B64" s="327"/>
      <c r="C64" s="328"/>
      <c r="D64" s="328"/>
      <c r="E64" s="328"/>
      <c r="F64" s="328"/>
      <c r="G64" s="328"/>
      <c r="H64" s="328"/>
      <c r="I64" s="328"/>
      <c r="J64" s="328"/>
      <c r="K64" s="29"/>
      <c r="L64" s="328"/>
      <c r="M64" s="329"/>
    </row>
    <row r="65" spans="2:13" x14ac:dyDescent="0.25">
      <c r="B65" s="327"/>
      <c r="C65" s="328"/>
      <c r="D65" s="328"/>
      <c r="E65" s="328"/>
      <c r="F65" s="328"/>
      <c r="G65" s="328"/>
      <c r="H65" s="328"/>
      <c r="I65" s="328"/>
      <c r="J65" s="328"/>
      <c r="K65" s="29"/>
      <c r="L65" s="328"/>
      <c r="M65" s="329"/>
    </row>
    <row r="66" spans="2:13" x14ac:dyDescent="0.25">
      <c r="B66" s="327"/>
      <c r="C66" s="328"/>
      <c r="D66" s="328"/>
      <c r="E66" s="328"/>
      <c r="F66" s="328"/>
      <c r="G66" s="328"/>
      <c r="H66" s="328"/>
      <c r="I66" s="328"/>
      <c r="J66" s="328"/>
      <c r="K66" s="29"/>
      <c r="L66" s="328"/>
      <c r="M66" s="329"/>
    </row>
    <row r="67" spans="2:13" x14ac:dyDescent="0.25">
      <c r="B67" s="327"/>
      <c r="C67" s="328"/>
      <c r="D67" s="328"/>
      <c r="E67" s="328"/>
      <c r="F67" s="328"/>
      <c r="G67" s="328"/>
      <c r="H67" s="328"/>
      <c r="I67" s="328"/>
      <c r="J67" s="328"/>
      <c r="K67" s="29"/>
      <c r="L67" s="328"/>
      <c r="M67" s="329"/>
    </row>
    <row r="68" spans="2:13" x14ac:dyDescent="0.25">
      <c r="B68" s="327"/>
      <c r="C68" s="328"/>
      <c r="D68" s="328"/>
      <c r="E68" s="328"/>
      <c r="F68" s="328"/>
      <c r="G68" s="328"/>
      <c r="H68" s="328"/>
      <c r="I68" s="328"/>
      <c r="J68" s="328"/>
      <c r="K68" s="29"/>
      <c r="L68" s="328"/>
      <c r="M68" s="329"/>
    </row>
    <row r="69" spans="2:13" x14ac:dyDescent="0.25">
      <c r="B69" s="327"/>
      <c r="C69" s="328"/>
      <c r="D69" s="328"/>
      <c r="E69" s="328"/>
      <c r="F69" s="328"/>
      <c r="G69" s="328"/>
      <c r="H69" s="328"/>
      <c r="I69" s="328"/>
      <c r="J69" s="328"/>
      <c r="K69" s="29"/>
      <c r="L69" s="328"/>
      <c r="M69" s="329"/>
    </row>
    <row r="70" spans="2:13" x14ac:dyDescent="0.25">
      <c r="B70" s="327"/>
      <c r="C70" s="328"/>
      <c r="D70" s="328"/>
      <c r="E70" s="328"/>
      <c r="F70" s="328"/>
      <c r="G70" s="328"/>
      <c r="H70" s="328"/>
      <c r="I70" s="328"/>
      <c r="J70" s="328"/>
      <c r="K70" s="29"/>
      <c r="L70" s="328"/>
      <c r="M70" s="329"/>
    </row>
    <row r="71" spans="2:13" x14ac:dyDescent="0.25">
      <c r="B71" s="327"/>
      <c r="C71" s="328"/>
      <c r="D71" s="328"/>
      <c r="E71" s="328"/>
      <c r="F71" s="328"/>
      <c r="G71" s="328"/>
      <c r="H71" s="328"/>
      <c r="I71" s="328"/>
      <c r="J71" s="328"/>
      <c r="K71" s="29"/>
      <c r="L71" s="328"/>
      <c r="M71" s="329"/>
    </row>
    <row r="72" spans="2:13" x14ac:dyDescent="0.25">
      <c r="B72" s="327"/>
      <c r="C72" s="328"/>
      <c r="D72" s="328"/>
      <c r="E72" s="328"/>
      <c r="F72" s="328"/>
      <c r="G72" s="328"/>
      <c r="H72" s="328"/>
      <c r="I72" s="328"/>
      <c r="J72" s="328"/>
      <c r="K72" s="29"/>
      <c r="L72" s="328"/>
      <c r="M72" s="329"/>
    </row>
    <row r="73" spans="2:13" x14ac:dyDescent="0.25">
      <c r="B73" s="327"/>
      <c r="C73" s="328"/>
      <c r="D73" s="328"/>
      <c r="E73" s="328"/>
      <c r="F73" s="328"/>
      <c r="G73" s="328"/>
      <c r="H73" s="328"/>
      <c r="I73" s="328"/>
      <c r="J73" s="328"/>
      <c r="K73" s="29"/>
      <c r="L73" s="328"/>
      <c r="M73" s="329"/>
    </row>
    <row r="74" spans="2:13" x14ac:dyDescent="0.25">
      <c r="B74" s="327"/>
      <c r="C74" s="328"/>
      <c r="D74" s="328"/>
      <c r="E74" s="328"/>
      <c r="F74" s="328"/>
      <c r="G74" s="328"/>
      <c r="H74" s="328"/>
      <c r="I74" s="328"/>
      <c r="J74" s="328"/>
      <c r="K74" s="29"/>
      <c r="L74" s="328"/>
      <c r="M74" s="329"/>
    </row>
    <row r="75" spans="2:13" x14ac:dyDescent="0.25">
      <c r="B75" s="327"/>
      <c r="C75" s="328"/>
      <c r="D75" s="328"/>
      <c r="E75" s="328"/>
      <c r="F75" s="328"/>
      <c r="G75" s="328"/>
      <c r="H75" s="328"/>
      <c r="I75" s="328"/>
      <c r="J75" s="328"/>
      <c r="K75" s="29"/>
      <c r="L75" s="328"/>
      <c r="M75" s="329"/>
    </row>
    <row r="76" spans="2:13" x14ac:dyDescent="0.25">
      <c r="B76" s="327"/>
      <c r="C76" s="328"/>
      <c r="D76" s="328"/>
      <c r="E76" s="328"/>
      <c r="F76" s="328"/>
      <c r="G76" s="328"/>
      <c r="H76" s="328"/>
      <c r="I76" s="328"/>
      <c r="J76" s="328"/>
      <c r="K76" s="29"/>
      <c r="L76" s="328"/>
      <c r="M76" s="329"/>
    </row>
    <row r="77" spans="2:13" x14ac:dyDescent="0.25">
      <c r="B77" s="327"/>
      <c r="C77" s="328"/>
      <c r="D77" s="328"/>
      <c r="E77" s="328"/>
      <c r="F77" s="328"/>
      <c r="G77" s="328"/>
      <c r="H77" s="328"/>
      <c r="I77" s="328"/>
      <c r="J77" s="328"/>
      <c r="K77" s="29"/>
      <c r="L77" s="328"/>
      <c r="M77" s="329"/>
    </row>
    <row r="78" spans="2:13" x14ac:dyDescent="0.25">
      <c r="B78" s="327"/>
      <c r="C78" s="328"/>
      <c r="D78" s="328"/>
      <c r="E78" s="328"/>
      <c r="F78" s="328"/>
      <c r="G78" s="328"/>
      <c r="H78" s="328"/>
      <c r="I78" s="328"/>
      <c r="J78" s="328"/>
      <c r="K78" s="29"/>
      <c r="L78" s="328"/>
      <c r="M78" s="329"/>
    </row>
    <row r="79" spans="2:13" x14ac:dyDescent="0.25">
      <c r="B79" s="327"/>
      <c r="C79" s="328"/>
      <c r="D79" s="328"/>
      <c r="E79" s="328"/>
      <c r="F79" s="328"/>
      <c r="G79" s="328"/>
      <c r="H79" s="328"/>
      <c r="I79" s="328"/>
      <c r="J79" s="328"/>
      <c r="K79" s="29"/>
      <c r="L79" s="328"/>
      <c r="M79" s="329"/>
    </row>
    <row r="80" spans="2:13" x14ac:dyDescent="0.25">
      <c r="B80" s="327"/>
      <c r="C80" s="328"/>
      <c r="D80" s="328"/>
      <c r="E80" s="328"/>
      <c r="F80" s="328"/>
      <c r="G80" s="328"/>
      <c r="H80" s="328"/>
      <c r="I80" s="328"/>
      <c r="J80" s="328"/>
      <c r="K80" s="29"/>
      <c r="L80" s="328"/>
      <c r="M80" s="329"/>
    </row>
    <row r="81" spans="2:13" ht="15.75" thickBot="1" x14ac:dyDescent="0.3">
      <c r="B81" s="324"/>
      <c r="C81" s="325"/>
      <c r="D81" s="325"/>
      <c r="E81" s="325"/>
      <c r="F81" s="325"/>
      <c r="G81" s="325"/>
      <c r="H81" s="325"/>
      <c r="I81" s="325"/>
      <c r="J81" s="325"/>
      <c r="K81" s="128"/>
      <c r="L81" s="325"/>
      <c r="M81" s="326"/>
    </row>
  </sheetData>
  <sheetProtection algorithmName="SHA-512" hashValue="KSZ7KbAxq7aeDN6fmYLtgLxz0nktjcoWXrjOhnFqwGYoSj4qvQXZ5lptSB1AWQVkz0jDbMXyBOdUbSSMXwKGZQ==" saltValue="4ECeLsHdOQZiBuMKS1vXWg==" spinCount="100000" sheet="1" objects="1" scenarios="1"/>
  <mergeCells count="198">
    <mergeCell ref="I23:I24"/>
    <mergeCell ref="I40:I41"/>
    <mergeCell ref="E28:L29"/>
    <mergeCell ref="N6:N7"/>
    <mergeCell ref="L3:L5"/>
    <mergeCell ref="M3:M5"/>
    <mergeCell ref="N3:N5"/>
    <mergeCell ref="H4:I5"/>
    <mergeCell ref="H6:I7"/>
    <mergeCell ref="J4:K5"/>
    <mergeCell ref="J6:K7"/>
    <mergeCell ref="B6:D7"/>
    <mergeCell ref="E6:G7"/>
    <mergeCell ref="L6:L7"/>
    <mergeCell ref="B10:D10"/>
    <mergeCell ref="B4:D5"/>
    <mergeCell ref="E4:G5"/>
    <mergeCell ref="E10:G10"/>
    <mergeCell ref="H10:J10"/>
    <mergeCell ref="K10:M10"/>
    <mergeCell ref="M6:M7"/>
    <mergeCell ref="B15:D15"/>
    <mergeCell ref="E15:G15"/>
    <mergeCell ref="H15:J15"/>
    <mergeCell ref="K15:M15"/>
    <mergeCell ref="B17:D17"/>
    <mergeCell ref="B11:D12"/>
    <mergeCell ref="E11:G12"/>
    <mergeCell ref="H11:J12"/>
    <mergeCell ref="K11:M12"/>
    <mergeCell ref="B32:D32"/>
    <mergeCell ref="E32:G32"/>
    <mergeCell ref="H32:J32"/>
    <mergeCell ref="K32:M32"/>
    <mergeCell ref="M28:M29"/>
    <mergeCell ref="B34:D34"/>
    <mergeCell ref="E50:F50"/>
    <mergeCell ref="B50:D50"/>
    <mergeCell ref="B51:D51"/>
    <mergeCell ref="E51:F51"/>
    <mergeCell ref="G51:H51"/>
    <mergeCell ref="M45:M46"/>
    <mergeCell ref="L50:M50"/>
    <mergeCell ref="G50:H50"/>
    <mergeCell ref="I50:J50"/>
    <mergeCell ref="E45:L46"/>
    <mergeCell ref="B53:D53"/>
    <mergeCell ref="E53:F53"/>
    <mergeCell ref="G53:H53"/>
    <mergeCell ref="I53:J53"/>
    <mergeCell ref="L53:M53"/>
    <mergeCell ref="I51:J51"/>
    <mergeCell ref="L51:M51"/>
    <mergeCell ref="B52:D52"/>
    <mergeCell ref="E52:F52"/>
    <mergeCell ref="G52:H52"/>
    <mergeCell ref="I52:J52"/>
    <mergeCell ref="L52:M52"/>
    <mergeCell ref="B55:D55"/>
    <mergeCell ref="E55:F55"/>
    <mergeCell ref="G55:H55"/>
    <mergeCell ref="I55:J55"/>
    <mergeCell ref="L55:M55"/>
    <mergeCell ref="B54:D54"/>
    <mergeCell ref="E54:F54"/>
    <mergeCell ref="G54:H54"/>
    <mergeCell ref="I54:J54"/>
    <mergeCell ref="L54:M54"/>
    <mergeCell ref="B57:D57"/>
    <mergeCell ref="E57:F57"/>
    <mergeCell ref="G57:H57"/>
    <mergeCell ref="I57:J57"/>
    <mergeCell ref="L57:M57"/>
    <mergeCell ref="B56:D56"/>
    <mergeCell ref="E56:F56"/>
    <mergeCell ref="G56:H56"/>
    <mergeCell ref="I56:J56"/>
    <mergeCell ref="L56:M56"/>
    <mergeCell ref="B59:D59"/>
    <mergeCell ref="E59:F59"/>
    <mergeCell ref="G59:H59"/>
    <mergeCell ref="I59:J59"/>
    <mergeCell ref="L59:M59"/>
    <mergeCell ref="B58:D58"/>
    <mergeCell ref="E58:F58"/>
    <mergeCell ref="G58:H58"/>
    <mergeCell ref="I58:J58"/>
    <mergeCell ref="L58:M58"/>
    <mergeCell ref="B61:D61"/>
    <mergeCell ref="E61:F61"/>
    <mergeCell ref="G61:H61"/>
    <mergeCell ref="I61:J61"/>
    <mergeCell ref="L61:M61"/>
    <mergeCell ref="B60:D60"/>
    <mergeCell ref="E60:F60"/>
    <mergeCell ref="G60:H60"/>
    <mergeCell ref="I60:J60"/>
    <mergeCell ref="L60:M60"/>
    <mergeCell ref="B63:D63"/>
    <mergeCell ref="E63:F63"/>
    <mergeCell ref="G63:H63"/>
    <mergeCell ref="I63:J63"/>
    <mergeCell ref="L63:M63"/>
    <mergeCell ref="B62:D62"/>
    <mergeCell ref="E62:F62"/>
    <mergeCell ref="G62:H62"/>
    <mergeCell ref="I62:J62"/>
    <mergeCell ref="L62:M62"/>
    <mergeCell ref="B65:D65"/>
    <mergeCell ref="E65:F65"/>
    <mergeCell ref="G65:H65"/>
    <mergeCell ref="I65:J65"/>
    <mergeCell ref="L65:M65"/>
    <mergeCell ref="B64:D64"/>
    <mergeCell ref="E64:F64"/>
    <mergeCell ref="G64:H64"/>
    <mergeCell ref="I64:J64"/>
    <mergeCell ref="L64:M64"/>
    <mergeCell ref="B67:D67"/>
    <mergeCell ref="E67:F67"/>
    <mergeCell ref="G67:H67"/>
    <mergeCell ref="I67:J67"/>
    <mergeCell ref="L67:M67"/>
    <mergeCell ref="B66:D66"/>
    <mergeCell ref="E66:F66"/>
    <mergeCell ref="G66:H66"/>
    <mergeCell ref="I66:J66"/>
    <mergeCell ref="L66:M66"/>
    <mergeCell ref="B69:D69"/>
    <mergeCell ref="E69:F69"/>
    <mergeCell ref="G69:H69"/>
    <mergeCell ref="I69:J69"/>
    <mergeCell ref="L69:M69"/>
    <mergeCell ref="B68:D68"/>
    <mergeCell ref="E68:F68"/>
    <mergeCell ref="G68:H68"/>
    <mergeCell ref="I68:J68"/>
    <mergeCell ref="L68:M68"/>
    <mergeCell ref="B71:D71"/>
    <mergeCell ref="E71:F71"/>
    <mergeCell ref="G71:H71"/>
    <mergeCell ref="I71:J71"/>
    <mergeCell ref="L71:M71"/>
    <mergeCell ref="B70:D70"/>
    <mergeCell ref="E70:F70"/>
    <mergeCell ref="G70:H70"/>
    <mergeCell ref="I70:J70"/>
    <mergeCell ref="L70:M70"/>
    <mergeCell ref="B73:D73"/>
    <mergeCell ref="E73:F73"/>
    <mergeCell ref="G73:H73"/>
    <mergeCell ref="I73:J73"/>
    <mergeCell ref="L73:M73"/>
    <mergeCell ref="B72:D72"/>
    <mergeCell ref="E72:F72"/>
    <mergeCell ref="G72:H72"/>
    <mergeCell ref="I72:J72"/>
    <mergeCell ref="L72:M72"/>
    <mergeCell ref="B75:D75"/>
    <mergeCell ref="E75:F75"/>
    <mergeCell ref="G75:H75"/>
    <mergeCell ref="I75:J75"/>
    <mergeCell ref="L75:M75"/>
    <mergeCell ref="B74:D74"/>
    <mergeCell ref="E74:F74"/>
    <mergeCell ref="G74:H74"/>
    <mergeCell ref="I74:J74"/>
    <mergeCell ref="L74:M74"/>
    <mergeCell ref="B77:D77"/>
    <mergeCell ref="E77:F77"/>
    <mergeCell ref="G77:H77"/>
    <mergeCell ref="I77:J77"/>
    <mergeCell ref="L77:M77"/>
    <mergeCell ref="B76:D76"/>
    <mergeCell ref="E76:F76"/>
    <mergeCell ref="G76:H76"/>
    <mergeCell ref="I76:J76"/>
    <mergeCell ref="L76:M76"/>
    <mergeCell ref="B79:D79"/>
    <mergeCell ref="E79:F79"/>
    <mergeCell ref="G79:H79"/>
    <mergeCell ref="I79:J79"/>
    <mergeCell ref="L79:M79"/>
    <mergeCell ref="B78:D78"/>
    <mergeCell ref="E78:F78"/>
    <mergeCell ref="G78:H78"/>
    <mergeCell ref="I78:J78"/>
    <mergeCell ref="L78:M78"/>
    <mergeCell ref="B81:D81"/>
    <mergeCell ref="E81:F81"/>
    <mergeCell ref="G81:H81"/>
    <mergeCell ref="I81:J81"/>
    <mergeCell ref="L81:M81"/>
    <mergeCell ref="B80:D80"/>
    <mergeCell ref="E80:F80"/>
    <mergeCell ref="G80:H80"/>
    <mergeCell ref="I80:J80"/>
    <mergeCell ref="L80:M80"/>
  </mergeCells>
  <printOptions horizontalCentered="1"/>
  <pageMargins left="0.7" right="0.7" top="0.5" bottom="0.5" header="0.3" footer="0.3"/>
  <pageSetup scale="76" orientation="portrait" horizontalDpi="203" verticalDpi="180" r:id="rId1"/>
  <headerFooter>
    <oddHeader>&amp;LFarm Plan</oddHeader>
  </headerFooter>
  <rowBreaks count="1" manualBreakCount="1">
    <brk id="4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172AA-E250-49D9-8E75-199C59D71DAA}">
  <sheetPr>
    <pageSetUpPr fitToPage="1"/>
  </sheetPr>
  <dimension ref="B1:N135"/>
  <sheetViews>
    <sheetView showGridLines="0" workbookViewId="0">
      <pane ySplit="1" topLeftCell="A2" activePane="bottomLeft" state="frozen"/>
      <selection pane="bottomLeft"/>
    </sheetView>
  </sheetViews>
  <sheetFormatPr defaultRowHeight="15" x14ac:dyDescent="0.25"/>
  <cols>
    <col min="1" max="1" width="1.7109375" customWidth="1"/>
    <col min="8" max="8" width="9.140625" customWidth="1"/>
  </cols>
  <sheetData>
    <row r="1" spans="2:14" ht="21" x14ac:dyDescent="0.35">
      <c r="B1" s="44" t="s">
        <v>320</v>
      </c>
      <c r="I1" s="44"/>
    </row>
    <row r="2" spans="2:14" ht="15.75" thickBot="1" x14ac:dyDescent="0.3"/>
    <row r="3" spans="2:14" ht="15.75" thickBot="1" x14ac:dyDescent="0.3">
      <c r="B3" s="294" t="s">
        <v>159</v>
      </c>
      <c r="C3" s="295"/>
      <c r="D3" s="295"/>
      <c r="E3" s="295"/>
      <c r="F3" s="295"/>
      <c r="G3" s="295"/>
      <c r="H3" s="295"/>
      <c r="I3" s="295"/>
      <c r="J3" s="295"/>
      <c r="K3" s="295"/>
      <c r="L3" s="295"/>
      <c r="M3" s="295"/>
      <c r="N3" s="296"/>
    </row>
    <row r="4" spans="2:14" ht="15" customHeight="1" x14ac:dyDescent="0.25">
      <c r="B4" s="45" t="s">
        <v>160</v>
      </c>
      <c r="C4" s="46"/>
      <c r="D4" s="46"/>
      <c r="E4" s="46"/>
      <c r="F4" s="46"/>
      <c r="G4" s="47"/>
      <c r="I4" s="45" t="s">
        <v>176</v>
      </c>
      <c r="J4" s="46"/>
      <c r="K4" s="46"/>
      <c r="L4" s="46"/>
      <c r="M4" s="46"/>
      <c r="N4" s="47"/>
    </row>
    <row r="5" spans="2:14" ht="15" customHeight="1" x14ac:dyDescent="0.25">
      <c r="B5" s="297" t="s">
        <v>38</v>
      </c>
      <c r="C5" s="285"/>
      <c r="D5" s="285"/>
      <c r="E5" s="285"/>
      <c r="F5" s="285"/>
      <c r="G5" s="48" t="s">
        <v>1</v>
      </c>
      <c r="I5" s="297" t="s">
        <v>38</v>
      </c>
      <c r="J5" s="285"/>
      <c r="K5" s="285"/>
      <c r="L5" s="285"/>
      <c r="M5" s="285"/>
      <c r="N5" s="48" t="s">
        <v>1</v>
      </c>
    </row>
    <row r="6" spans="2:14" x14ac:dyDescent="0.25">
      <c r="B6" s="279"/>
      <c r="C6" s="280"/>
      <c r="D6" s="280"/>
      <c r="E6" s="280"/>
      <c r="F6" s="281"/>
      <c r="G6" s="30"/>
      <c r="I6" s="279"/>
      <c r="J6" s="280"/>
      <c r="K6" s="280"/>
      <c r="L6" s="280"/>
      <c r="M6" s="281"/>
      <c r="N6" s="30"/>
    </row>
    <row r="7" spans="2:14" x14ac:dyDescent="0.25">
      <c r="B7" s="279"/>
      <c r="C7" s="280"/>
      <c r="D7" s="280"/>
      <c r="E7" s="280"/>
      <c r="F7" s="281"/>
      <c r="G7" s="30"/>
      <c r="I7" s="279"/>
      <c r="J7" s="280"/>
      <c r="K7" s="280"/>
      <c r="L7" s="280"/>
      <c r="M7" s="281"/>
      <c r="N7" s="30"/>
    </row>
    <row r="8" spans="2:14" x14ac:dyDescent="0.25">
      <c r="B8" s="279"/>
      <c r="C8" s="280"/>
      <c r="D8" s="280"/>
      <c r="E8" s="280"/>
      <c r="F8" s="281"/>
      <c r="G8" s="30"/>
      <c r="I8" s="279"/>
      <c r="J8" s="280"/>
      <c r="K8" s="280"/>
      <c r="L8" s="280"/>
      <c r="M8" s="281"/>
      <c r="N8" s="30"/>
    </row>
    <row r="9" spans="2:14" x14ac:dyDescent="0.25">
      <c r="B9" s="286"/>
      <c r="C9" s="288"/>
      <c r="D9" s="288"/>
      <c r="E9" s="288"/>
      <c r="F9" s="287"/>
      <c r="G9" s="31"/>
      <c r="I9" s="286"/>
      <c r="J9" s="288"/>
      <c r="K9" s="288"/>
      <c r="L9" s="288"/>
      <c r="M9" s="287"/>
      <c r="N9" s="31"/>
    </row>
    <row r="10" spans="2:14" ht="15.75" thickBot="1" x14ac:dyDescent="0.3">
      <c r="B10" s="54" t="s">
        <v>163</v>
      </c>
      <c r="C10" s="55"/>
      <c r="D10" s="55"/>
      <c r="E10" s="55"/>
      <c r="F10" s="55"/>
      <c r="G10" s="57" t="str">
        <f>IF(SUM(G6:G9),SUM(G6:G9),"")</f>
        <v/>
      </c>
      <c r="I10" s="54" t="s">
        <v>177</v>
      </c>
      <c r="J10" s="55"/>
      <c r="K10" s="55"/>
      <c r="L10" s="55"/>
      <c r="M10" s="55"/>
      <c r="N10" s="57" t="str">
        <f>IF(SUM(N6:N9),SUM(N6:N9),"")</f>
        <v/>
      </c>
    </row>
    <row r="11" spans="2:14" ht="15.75" thickBot="1" x14ac:dyDescent="0.3"/>
    <row r="12" spans="2:14" x14ac:dyDescent="0.25">
      <c r="B12" s="45" t="s">
        <v>161</v>
      </c>
      <c r="C12" s="46"/>
      <c r="D12" s="46"/>
      <c r="E12" s="46"/>
      <c r="F12" s="46"/>
      <c r="G12" s="47"/>
      <c r="I12" s="45" t="s">
        <v>178</v>
      </c>
      <c r="J12" s="63"/>
      <c r="K12" s="63"/>
      <c r="L12" s="63"/>
      <c r="M12" s="63"/>
      <c r="N12" s="47"/>
    </row>
    <row r="13" spans="2:14" x14ac:dyDescent="0.25">
      <c r="B13" s="297" t="s">
        <v>38</v>
      </c>
      <c r="C13" s="285"/>
      <c r="D13" s="285"/>
      <c r="E13" s="285"/>
      <c r="F13" s="285"/>
      <c r="G13" s="48" t="s">
        <v>1</v>
      </c>
      <c r="I13" s="297" t="s">
        <v>38</v>
      </c>
      <c r="J13" s="285"/>
      <c r="K13" s="285"/>
      <c r="L13" s="285"/>
      <c r="M13" s="285"/>
      <c r="N13" s="71" t="s">
        <v>1</v>
      </c>
    </row>
    <row r="14" spans="2:14" x14ac:dyDescent="0.25">
      <c r="B14" s="279"/>
      <c r="C14" s="280"/>
      <c r="D14" s="280"/>
      <c r="E14" s="280"/>
      <c r="F14" s="281"/>
      <c r="G14" s="30"/>
      <c r="I14" s="301"/>
      <c r="J14" s="302"/>
      <c r="K14" s="302"/>
      <c r="L14" s="302"/>
      <c r="M14" s="302"/>
      <c r="N14" s="36"/>
    </row>
    <row r="15" spans="2:14" x14ac:dyDescent="0.25">
      <c r="B15" s="279"/>
      <c r="C15" s="280"/>
      <c r="D15" s="280"/>
      <c r="E15" s="280"/>
      <c r="F15" s="281"/>
      <c r="G15" s="30"/>
      <c r="I15" s="277"/>
      <c r="J15" s="278"/>
      <c r="K15" s="278"/>
      <c r="L15" s="278"/>
      <c r="M15" s="278"/>
      <c r="N15" s="21"/>
    </row>
    <row r="16" spans="2:14" ht="15.75" thickBot="1" x14ac:dyDescent="0.3">
      <c r="B16" s="279"/>
      <c r="C16" s="280"/>
      <c r="D16" s="280"/>
      <c r="E16" s="280"/>
      <c r="F16" s="281"/>
      <c r="G16" s="30"/>
      <c r="I16" s="54" t="s">
        <v>179</v>
      </c>
      <c r="J16" s="55"/>
      <c r="K16" s="55"/>
      <c r="L16" s="55"/>
      <c r="M16" s="55"/>
      <c r="N16" s="57" t="str">
        <f>IF(SUM(N14:N15),SUM(N14:N15),"")</f>
        <v/>
      </c>
    </row>
    <row r="17" spans="2:14" ht="15.75" thickBot="1" x14ac:dyDescent="0.3">
      <c r="B17" s="286"/>
      <c r="C17" s="288"/>
      <c r="D17" s="288"/>
      <c r="E17" s="288"/>
      <c r="F17" s="287"/>
      <c r="G17" s="31"/>
    </row>
    <row r="18" spans="2:14" ht="15.75" thickBot="1" x14ac:dyDescent="0.3">
      <c r="B18" s="54" t="s">
        <v>162</v>
      </c>
      <c r="C18" s="55"/>
      <c r="D18" s="55"/>
      <c r="E18" s="55"/>
      <c r="F18" s="55"/>
      <c r="G18" s="57" t="str">
        <f>IF(SUM(G14:G17),SUM(G14:G17),"")</f>
        <v/>
      </c>
      <c r="I18" s="45" t="s">
        <v>180</v>
      </c>
      <c r="J18" s="46"/>
      <c r="K18" s="46"/>
      <c r="L18" s="46"/>
      <c r="M18" s="46"/>
      <c r="N18" s="47"/>
    </row>
    <row r="19" spans="2:14" ht="15.75" thickBot="1" x14ac:dyDescent="0.3">
      <c r="I19" s="50"/>
      <c r="J19" s="51"/>
      <c r="K19" s="52"/>
      <c r="L19" s="74"/>
      <c r="M19" s="284" t="s">
        <v>56</v>
      </c>
      <c r="N19" s="299" t="s">
        <v>57</v>
      </c>
    </row>
    <row r="20" spans="2:14" x14ac:dyDescent="0.25">
      <c r="B20" s="45" t="s">
        <v>164</v>
      </c>
      <c r="C20" s="63"/>
      <c r="D20" s="63"/>
      <c r="E20" s="63"/>
      <c r="F20" s="63"/>
      <c r="G20" s="47"/>
      <c r="I20" s="297" t="s">
        <v>38</v>
      </c>
      <c r="J20" s="285"/>
      <c r="K20" s="285"/>
      <c r="L20" s="285"/>
      <c r="M20" s="285"/>
      <c r="N20" s="300"/>
    </row>
    <row r="21" spans="2:14" x14ac:dyDescent="0.25">
      <c r="B21" s="297" t="s">
        <v>38</v>
      </c>
      <c r="C21" s="285"/>
      <c r="D21" s="285"/>
      <c r="E21" s="285"/>
      <c r="F21" s="285"/>
      <c r="G21" s="71" t="s">
        <v>1</v>
      </c>
      <c r="I21" s="291"/>
      <c r="J21" s="292"/>
      <c r="K21" s="292"/>
      <c r="L21" s="293"/>
      <c r="M21" s="35"/>
      <c r="N21" s="33"/>
    </row>
    <row r="22" spans="2:14" x14ac:dyDescent="0.25">
      <c r="B22" s="301"/>
      <c r="C22" s="302"/>
      <c r="D22" s="302"/>
      <c r="E22" s="302"/>
      <c r="F22" s="302"/>
      <c r="G22" s="36"/>
      <c r="I22" s="279"/>
      <c r="J22" s="280"/>
      <c r="K22" s="280"/>
      <c r="L22" s="281"/>
      <c r="M22" s="9"/>
      <c r="N22" s="15"/>
    </row>
    <row r="23" spans="2:14" x14ac:dyDescent="0.25">
      <c r="B23" s="277"/>
      <c r="C23" s="278"/>
      <c r="D23" s="278"/>
      <c r="E23" s="278"/>
      <c r="F23" s="278"/>
      <c r="G23" s="21"/>
      <c r="I23" s="279"/>
      <c r="J23" s="280"/>
      <c r="K23" s="280"/>
      <c r="L23" s="281"/>
      <c r="M23" s="9"/>
      <c r="N23" s="15"/>
    </row>
    <row r="24" spans="2:14" ht="15.75" thickBot="1" x14ac:dyDescent="0.3">
      <c r="B24" s="54" t="s">
        <v>165</v>
      </c>
      <c r="C24" s="55"/>
      <c r="D24" s="55"/>
      <c r="E24" s="55"/>
      <c r="F24" s="55"/>
      <c r="G24" s="57" t="str">
        <f>IF(SUM(G22:G23),SUM(G22:G23),"")</f>
        <v/>
      </c>
      <c r="I24" s="279"/>
      <c r="J24" s="280"/>
      <c r="K24" s="280"/>
      <c r="L24" s="281"/>
      <c r="M24" s="9"/>
      <c r="N24" s="15"/>
    </row>
    <row r="25" spans="2:14" ht="15.75" thickBot="1" x14ac:dyDescent="0.3">
      <c r="I25" s="286"/>
      <c r="J25" s="288"/>
      <c r="K25" s="288"/>
      <c r="L25" s="287"/>
      <c r="M25" s="26"/>
      <c r="N25" s="21"/>
    </row>
    <row r="26" spans="2:14" ht="15.75" thickBot="1" x14ac:dyDescent="0.3">
      <c r="B26" s="45" t="s">
        <v>166</v>
      </c>
      <c r="C26" s="63"/>
      <c r="D26" s="63"/>
      <c r="E26" s="63"/>
      <c r="F26" s="63"/>
      <c r="G26" s="47"/>
      <c r="I26" s="54" t="s">
        <v>181</v>
      </c>
      <c r="J26" s="55"/>
      <c r="K26" s="55"/>
      <c r="L26" s="55"/>
      <c r="M26" s="56" t="str">
        <f>IF(SUM(M21:M25),SUM(M21:M25),"")</f>
        <v/>
      </c>
      <c r="N26" s="57" t="str">
        <f>IF(SUM(N21:N25),SUM(N21:N25),"")</f>
        <v/>
      </c>
    </row>
    <row r="27" spans="2:14" ht="15.75" thickBot="1" x14ac:dyDescent="0.3">
      <c r="B27" s="297" t="s">
        <v>38</v>
      </c>
      <c r="C27" s="285"/>
      <c r="D27" s="285"/>
      <c r="E27" s="285"/>
      <c r="F27" s="285"/>
      <c r="G27" s="71" t="s">
        <v>1</v>
      </c>
    </row>
    <row r="28" spans="2:14" x14ac:dyDescent="0.25">
      <c r="B28" s="301"/>
      <c r="C28" s="302"/>
      <c r="D28" s="302"/>
      <c r="E28" s="302"/>
      <c r="F28" s="302"/>
      <c r="G28" s="36"/>
      <c r="I28" s="45" t="s">
        <v>182</v>
      </c>
      <c r="J28" s="46"/>
      <c r="K28" s="46"/>
      <c r="L28" s="46"/>
      <c r="M28" s="46"/>
      <c r="N28" s="66"/>
    </row>
    <row r="29" spans="2:14" x14ac:dyDescent="0.25">
      <c r="B29" s="282"/>
      <c r="C29" s="283"/>
      <c r="D29" s="283"/>
      <c r="E29" s="283"/>
      <c r="F29" s="283"/>
      <c r="G29" s="15"/>
      <c r="I29" s="75"/>
      <c r="J29" s="51"/>
      <c r="K29" s="51"/>
      <c r="L29" s="51"/>
      <c r="M29" s="74"/>
      <c r="N29" s="77"/>
    </row>
    <row r="30" spans="2:14" x14ac:dyDescent="0.25">
      <c r="B30" s="282"/>
      <c r="C30" s="283"/>
      <c r="D30" s="283"/>
      <c r="E30" s="283"/>
      <c r="F30" s="283"/>
      <c r="G30" s="15"/>
      <c r="I30" s="297" t="s">
        <v>38</v>
      </c>
      <c r="J30" s="285"/>
      <c r="K30" s="285"/>
      <c r="L30" s="285"/>
      <c r="M30" s="285"/>
      <c r="N30" s="48" t="s">
        <v>1</v>
      </c>
    </row>
    <row r="31" spans="2:14" x14ac:dyDescent="0.25">
      <c r="B31" s="282"/>
      <c r="C31" s="283"/>
      <c r="D31" s="283"/>
      <c r="E31" s="283"/>
      <c r="F31" s="283"/>
      <c r="G31" s="15"/>
      <c r="I31" s="291"/>
      <c r="J31" s="292"/>
      <c r="K31" s="292"/>
      <c r="L31" s="292"/>
      <c r="M31" s="293"/>
      <c r="N31" s="33"/>
    </row>
    <row r="32" spans="2:14" x14ac:dyDescent="0.25">
      <c r="B32" s="277"/>
      <c r="C32" s="278"/>
      <c r="D32" s="278"/>
      <c r="E32" s="278"/>
      <c r="F32" s="278"/>
      <c r="G32" s="21"/>
      <c r="I32" s="279"/>
      <c r="J32" s="280"/>
      <c r="K32" s="280"/>
      <c r="L32" s="280"/>
      <c r="M32" s="281"/>
      <c r="N32" s="15"/>
    </row>
    <row r="33" spans="2:14" ht="15.75" thickBot="1" x14ac:dyDescent="0.3">
      <c r="B33" s="54" t="s">
        <v>167</v>
      </c>
      <c r="C33" s="55"/>
      <c r="D33" s="55"/>
      <c r="E33" s="55"/>
      <c r="F33" s="55"/>
      <c r="G33" s="57" t="str">
        <f>IF(SUM(G28:G32),SUM(G28:G32),"")</f>
        <v/>
      </c>
      <c r="I33" s="279"/>
      <c r="J33" s="280"/>
      <c r="K33" s="280"/>
      <c r="L33" s="280"/>
      <c r="M33" s="281"/>
      <c r="N33" s="15"/>
    </row>
    <row r="34" spans="2:14" ht="15.75" thickBot="1" x14ac:dyDescent="0.3">
      <c r="I34" s="286"/>
      <c r="J34" s="288"/>
      <c r="K34" s="288"/>
      <c r="L34" s="288"/>
      <c r="M34" s="287"/>
      <c r="N34" s="21"/>
    </row>
    <row r="35" spans="2:14" ht="15.75" thickBot="1" x14ac:dyDescent="0.3">
      <c r="B35" s="45" t="s">
        <v>175</v>
      </c>
      <c r="C35" s="46"/>
      <c r="D35" s="46"/>
      <c r="E35" s="46"/>
      <c r="F35" s="46"/>
      <c r="G35" s="47"/>
      <c r="I35" s="54" t="s">
        <v>183</v>
      </c>
      <c r="J35" s="67"/>
      <c r="K35" s="67"/>
      <c r="L35" s="67"/>
      <c r="M35" s="67"/>
      <c r="N35" s="57" t="str">
        <f>IF(SUM(N31:N34),SUM(N31:N34),"")</f>
        <v/>
      </c>
    </row>
    <row r="36" spans="2:14" x14ac:dyDescent="0.25">
      <c r="B36" s="50"/>
      <c r="C36" s="51"/>
      <c r="D36" s="284" t="s">
        <v>171</v>
      </c>
      <c r="E36" s="367" t="s">
        <v>172</v>
      </c>
      <c r="F36" s="284" t="s">
        <v>173</v>
      </c>
      <c r="G36" s="299" t="s">
        <v>57</v>
      </c>
    </row>
    <row r="37" spans="2:14" x14ac:dyDescent="0.25">
      <c r="B37" s="297" t="s">
        <v>38</v>
      </c>
      <c r="C37" s="285"/>
      <c r="D37" s="298"/>
      <c r="E37" s="368"/>
      <c r="F37" s="285"/>
      <c r="G37" s="300"/>
    </row>
    <row r="38" spans="2:14" x14ac:dyDescent="0.25">
      <c r="B38" s="282"/>
      <c r="C38" s="283"/>
      <c r="D38" s="183"/>
      <c r="E38" s="184"/>
      <c r="F38" s="35"/>
      <c r="G38" s="181"/>
    </row>
    <row r="39" spans="2:14" x14ac:dyDescent="0.25">
      <c r="B39" s="282"/>
      <c r="C39" s="283"/>
      <c r="D39" s="185"/>
      <c r="E39" s="186"/>
      <c r="F39" s="9"/>
      <c r="G39" s="182"/>
    </row>
    <row r="40" spans="2:14" x14ac:dyDescent="0.25">
      <c r="B40" s="282"/>
      <c r="C40" s="283"/>
      <c r="D40" s="185"/>
      <c r="E40" s="186"/>
      <c r="F40" s="9"/>
      <c r="G40" s="182"/>
    </row>
    <row r="41" spans="2:14" ht="15.75" thickBot="1" x14ac:dyDescent="0.3">
      <c r="B41" s="187" t="s">
        <v>174</v>
      </c>
      <c r="C41" s="188"/>
      <c r="D41" s="188"/>
      <c r="E41" s="188"/>
      <c r="F41" s="56" t="str">
        <f>IF(SUM(F38:F40),SUM(F38:F40),"")</f>
        <v/>
      </c>
      <c r="G41" s="57" t="str">
        <f>IF(SUM(G38:G40),SUM(G38:G40),"")</f>
        <v/>
      </c>
    </row>
    <row r="42" spans="2:14" ht="15.75" thickBot="1" x14ac:dyDescent="0.3"/>
    <row r="43" spans="2:14" x14ac:dyDescent="0.25">
      <c r="B43" s="45" t="s">
        <v>168</v>
      </c>
      <c r="C43" s="63"/>
      <c r="D43" s="63"/>
      <c r="E43" s="63"/>
      <c r="F43" s="63"/>
      <c r="G43" s="89"/>
      <c r="H43" s="63"/>
      <c r="I43" s="63"/>
      <c r="J43" s="63"/>
      <c r="K43" s="63"/>
      <c r="L43" s="63"/>
      <c r="M43" s="63"/>
      <c r="N43" s="66"/>
    </row>
    <row r="44" spans="2:14" x14ac:dyDescent="0.25">
      <c r="B44" s="50"/>
      <c r="C44" s="51"/>
      <c r="D44" s="51"/>
      <c r="E44" s="51"/>
      <c r="F44" s="284" t="s">
        <v>53</v>
      </c>
      <c r="G44" s="90"/>
      <c r="H44" s="51"/>
      <c r="I44" s="51"/>
      <c r="J44" s="51"/>
      <c r="K44" s="284" t="s">
        <v>59</v>
      </c>
      <c r="L44" s="284" t="s">
        <v>55</v>
      </c>
      <c r="M44" s="284" t="s">
        <v>56</v>
      </c>
      <c r="N44" s="306" t="s">
        <v>57</v>
      </c>
    </row>
    <row r="45" spans="2:14" x14ac:dyDescent="0.25">
      <c r="B45" s="297" t="s">
        <v>52</v>
      </c>
      <c r="C45" s="285"/>
      <c r="D45" s="285"/>
      <c r="E45" s="285"/>
      <c r="F45" s="298"/>
      <c r="G45" s="308" t="s">
        <v>170</v>
      </c>
      <c r="H45" s="308"/>
      <c r="I45" s="308"/>
      <c r="J45" s="308"/>
      <c r="K45" s="298"/>
      <c r="L45" s="298"/>
      <c r="M45" s="298"/>
      <c r="N45" s="307"/>
    </row>
    <row r="46" spans="2:14" x14ac:dyDescent="0.25">
      <c r="B46" s="301"/>
      <c r="C46" s="302"/>
      <c r="D46" s="302"/>
      <c r="E46" s="302"/>
      <c r="F46" s="13"/>
      <c r="G46" s="379"/>
      <c r="H46" s="380"/>
      <c r="I46" s="380"/>
      <c r="J46" s="381"/>
      <c r="K46" s="13"/>
      <c r="L46" s="18"/>
      <c r="M46" s="11"/>
      <c r="N46" s="14"/>
    </row>
    <row r="47" spans="2:14" x14ac:dyDescent="0.25">
      <c r="B47" s="282"/>
      <c r="C47" s="283"/>
      <c r="D47" s="283"/>
      <c r="E47" s="283"/>
      <c r="F47" s="28"/>
      <c r="G47" s="382"/>
      <c r="H47" s="383"/>
      <c r="I47" s="383"/>
      <c r="J47" s="384"/>
      <c r="K47" s="28"/>
      <c r="L47" s="16"/>
      <c r="M47" s="12"/>
      <c r="N47" s="15"/>
    </row>
    <row r="48" spans="2:14" x14ac:dyDescent="0.25">
      <c r="B48" s="282"/>
      <c r="C48" s="283"/>
      <c r="D48" s="283"/>
      <c r="E48" s="283"/>
      <c r="F48" s="28"/>
      <c r="G48" s="382"/>
      <c r="H48" s="383"/>
      <c r="I48" s="383"/>
      <c r="J48" s="384"/>
      <c r="K48" s="28"/>
      <c r="L48" s="16"/>
      <c r="M48" s="12"/>
      <c r="N48" s="15"/>
    </row>
    <row r="49" spans="2:14" x14ac:dyDescent="0.25">
      <c r="B49" s="282"/>
      <c r="C49" s="283"/>
      <c r="D49" s="283"/>
      <c r="E49" s="283"/>
      <c r="F49" s="28"/>
      <c r="G49" s="382"/>
      <c r="H49" s="383"/>
      <c r="I49" s="383"/>
      <c r="J49" s="384"/>
      <c r="K49" s="28"/>
      <c r="L49" s="16"/>
      <c r="M49" s="12"/>
      <c r="N49" s="15"/>
    </row>
    <row r="50" spans="2:14" x14ac:dyDescent="0.25">
      <c r="B50" s="282"/>
      <c r="C50" s="283"/>
      <c r="D50" s="283"/>
      <c r="E50" s="283"/>
      <c r="F50" s="28"/>
      <c r="G50" s="382"/>
      <c r="H50" s="383"/>
      <c r="I50" s="383"/>
      <c r="J50" s="384"/>
      <c r="K50" s="28"/>
      <c r="L50" s="16"/>
      <c r="M50" s="12"/>
      <c r="N50" s="15"/>
    </row>
    <row r="51" spans="2:14" x14ac:dyDescent="0.25">
      <c r="B51" s="282"/>
      <c r="C51" s="283"/>
      <c r="D51" s="283"/>
      <c r="E51" s="283"/>
      <c r="F51" s="28"/>
      <c r="G51" s="382"/>
      <c r="H51" s="383"/>
      <c r="I51" s="383"/>
      <c r="J51" s="384"/>
      <c r="K51" s="28"/>
      <c r="L51" s="16"/>
      <c r="M51" s="12"/>
      <c r="N51" s="15"/>
    </row>
    <row r="52" spans="2:14" x14ac:dyDescent="0.25">
      <c r="B52" s="282"/>
      <c r="C52" s="283"/>
      <c r="D52" s="283"/>
      <c r="E52" s="283"/>
      <c r="F52" s="28"/>
      <c r="G52" s="382"/>
      <c r="H52" s="383"/>
      <c r="I52" s="383"/>
      <c r="J52" s="384"/>
      <c r="K52" s="28"/>
      <c r="L52" s="16"/>
      <c r="M52" s="12"/>
      <c r="N52" s="15"/>
    </row>
    <row r="53" spans="2:14" x14ac:dyDescent="0.25">
      <c r="B53" s="282"/>
      <c r="C53" s="283"/>
      <c r="D53" s="283"/>
      <c r="E53" s="283"/>
      <c r="F53" s="28"/>
      <c r="G53" s="382"/>
      <c r="H53" s="383"/>
      <c r="I53" s="383"/>
      <c r="J53" s="384"/>
      <c r="K53" s="28"/>
      <c r="L53" s="16"/>
      <c r="M53" s="12"/>
      <c r="N53" s="15"/>
    </row>
    <row r="54" spans="2:14" x14ac:dyDescent="0.25">
      <c r="B54" s="282"/>
      <c r="C54" s="283"/>
      <c r="D54" s="283"/>
      <c r="E54" s="283"/>
      <c r="F54" s="28"/>
      <c r="G54" s="382"/>
      <c r="H54" s="383"/>
      <c r="I54" s="383"/>
      <c r="J54" s="384"/>
      <c r="K54" s="28"/>
      <c r="L54" s="16"/>
      <c r="M54" s="12"/>
      <c r="N54" s="15"/>
    </row>
    <row r="55" spans="2:14" x14ac:dyDescent="0.25">
      <c r="B55" s="282"/>
      <c r="C55" s="283"/>
      <c r="D55" s="283"/>
      <c r="E55" s="283"/>
      <c r="F55" s="28"/>
      <c r="G55" s="382"/>
      <c r="H55" s="383"/>
      <c r="I55" s="383"/>
      <c r="J55" s="384"/>
      <c r="K55" s="28"/>
      <c r="L55" s="16"/>
      <c r="M55" s="12"/>
      <c r="N55" s="15"/>
    </row>
    <row r="56" spans="2:14" x14ac:dyDescent="0.25">
      <c r="B56" s="282"/>
      <c r="C56" s="283"/>
      <c r="D56" s="283"/>
      <c r="E56" s="283"/>
      <c r="F56" s="28"/>
      <c r="G56" s="382"/>
      <c r="H56" s="383"/>
      <c r="I56" s="383"/>
      <c r="J56" s="384"/>
      <c r="K56" s="28"/>
      <c r="L56" s="16"/>
      <c r="M56" s="12"/>
      <c r="N56" s="15"/>
    </row>
    <row r="57" spans="2:14" x14ac:dyDescent="0.25">
      <c r="B57" s="282"/>
      <c r="C57" s="283"/>
      <c r="D57" s="283"/>
      <c r="E57" s="283"/>
      <c r="F57" s="28"/>
      <c r="G57" s="382"/>
      <c r="H57" s="383"/>
      <c r="I57" s="383"/>
      <c r="J57" s="384"/>
      <c r="K57" s="28"/>
      <c r="L57" s="16"/>
      <c r="M57" s="12"/>
      <c r="N57" s="15"/>
    </row>
    <row r="58" spans="2:14" x14ac:dyDescent="0.25">
      <c r="B58" s="282"/>
      <c r="C58" s="283"/>
      <c r="D58" s="283"/>
      <c r="E58" s="283"/>
      <c r="F58" s="28"/>
      <c r="G58" s="382"/>
      <c r="H58" s="383"/>
      <c r="I58" s="383"/>
      <c r="J58" s="384"/>
      <c r="K58" s="28"/>
      <c r="L58" s="16"/>
      <c r="M58" s="12"/>
      <c r="N58" s="15"/>
    </row>
    <row r="59" spans="2:14" x14ac:dyDescent="0.25">
      <c r="B59" s="282"/>
      <c r="C59" s="283"/>
      <c r="D59" s="283"/>
      <c r="E59" s="283"/>
      <c r="F59" s="28"/>
      <c r="G59" s="382"/>
      <c r="H59" s="383"/>
      <c r="I59" s="383"/>
      <c r="J59" s="384"/>
      <c r="K59" s="28"/>
      <c r="L59" s="16"/>
      <c r="M59" s="12"/>
      <c r="N59" s="15"/>
    </row>
    <row r="60" spans="2:14" x14ac:dyDescent="0.25">
      <c r="B60" s="282"/>
      <c r="C60" s="283"/>
      <c r="D60" s="283"/>
      <c r="E60" s="283"/>
      <c r="F60" s="28"/>
      <c r="G60" s="382"/>
      <c r="H60" s="383"/>
      <c r="I60" s="383"/>
      <c r="J60" s="384"/>
      <c r="K60" s="28"/>
      <c r="L60" s="16"/>
      <c r="M60" s="12"/>
      <c r="N60" s="15"/>
    </row>
    <row r="61" spans="2:14" x14ac:dyDescent="0.25">
      <c r="B61" s="282"/>
      <c r="C61" s="283"/>
      <c r="D61" s="283"/>
      <c r="E61" s="283"/>
      <c r="F61" s="28"/>
      <c r="G61" s="382"/>
      <c r="H61" s="383"/>
      <c r="I61" s="383"/>
      <c r="J61" s="384"/>
      <c r="K61" s="28"/>
      <c r="L61" s="16"/>
      <c r="M61" s="12"/>
      <c r="N61" s="15"/>
    </row>
    <row r="62" spans="2:14" x14ac:dyDescent="0.25">
      <c r="B62" s="282"/>
      <c r="C62" s="283"/>
      <c r="D62" s="283"/>
      <c r="E62" s="283"/>
      <c r="F62" s="28"/>
      <c r="G62" s="382"/>
      <c r="H62" s="383"/>
      <c r="I62" s="383"/>
      <c r="J62" s="384"/>
      <c r="K62" s="28"/>
      <c r="L62" s="16"/>
      <c r="M62" s="12"/>
      <c r="N62" s="15"/>
    </row>
    <row r="63" spans="2:14" x14ac:dyDescent="0.25">
      <c r="B63" s="282"/>
      <c r="C63" s="283"/>
      <c r="D63" s="283"/>
      <c r="E63" s="283"/>
      <c r="F63" s="28"/>
      <c r="G63" s="382"/>
      <c r="H63" s="383"/>
      <c r="I63" s="383"/>
      <c r="J63" s="384"/>
      <c r="K63" s="28"/>
      <c r="L63" s="16"/>
      <c r="M63" s="12"/>
      <c r="N63" s="15"/>
    </row>
    <row r="64" spans="2:14" x14ac:dyDescent="0.25">
      <c r="B64" s="282"/>
      <c r="C64" s="283"/>
      <c r="D64" s="283"/>
      <c r="E64" s="283"/>
      <c r="F64" s="28"/>
      <c r="G64" s="382"/>
      <c r="H64" s="383"/>
      <c r="I64" s="383"/>
      <c r="J64" s="384"/>
      <c r="K64" s="28"/>
      <c r="L64" s="16"/>
      <c r="M64" s="12"/>
      <c r="N64" s="15"/>
    </row>
    <row r="65" spans="2:14" x14ac:dyDescent="0.25">
      <c r="B65" s="282"/>
      <c r="C65" s="283"/>
      <c r="D65" s="283"/>
      <c r="E65" s="283"/>
      <c r="F65" s="28"/>
      <c r="G65" s="382"/>
      <c r="H65" s="383"/>
      <c r="I65" s="383"/>
      <c r="J65" s="384"/>
      <c r="K65" s="28"/>
      <c r="L65" s="16"/>
      <c r="M65" s="12"/>
      <c r="N65" s="15"/>
    </row>
    <row r="66" spans="2:14" x14ac:dyDescent="0.25">
      <c r="B66" s="282"/>
      <c r="C66" s="283"/>
      <c r="D66" s="283"/>
      <c r="E66" s="283"/>
      <c r="F66" s="28"/>
      <c r="G66" s="382"/>
      <c r="H66" s="383"/>
      <c r="I66" s="383"/>
      <c r="J66" s="384"/>
      <c r="K66" s="28"/>
      <c r="L66" s="16"/>
      <c r="M66" s="12"/>
      <c r="N66" s="15"/>
    </row>
    <row r="67" spans="2:14" x14ac:dyDescent="0.25">
      <c r="B67" s="282"/>
      <c r="C67" s="283"/>
      <c r="D67" s="283"/>
      <c r="E67" s="283"/>
      <c r="F67" s="28"/>
      <c r="G67" s="382"/>
      <c r="H67" s="383"/>
      <c r="I67" s="383"/>
      <c r="J67" s="384"/>
      <c r="K67" s="28"/>
      <c r="L67" s="16"/>
      <c r="M67" s="12"/>
      <c r="N67" s="15"/>
    </row>
    <row r="68" spans="2:14" x14ac:dyDescent="0.25">
      <c r="B68" s="282"/>
      <c r="C68" s="283"/>
      <c r="D68" s="283"/>
      <c r="E68" s="283"/>
      <c r="F68" s="28"/>
      <c r="G68" s="382"/>
      <c r="H68" s="383"/>
      <c r="I68" s="383"/>
      <c r="J68" s="384"/>
      <c r="K68" s="28"/>
      <c r="L68" s="16"/>
      <c r="M68" s="12"/>
      <c r="N68" s="15"/>
    </row>
    <row r="69" spans="2:14" x14ac:dyDescent="0.25">
      <c r="B69" s="282"/>
      <c r="C69" s="283"/>
      <c r="D69" s="283"/>
      <c r="E69" s="283"/>
      <c r="F69" s="28"/>
      <c r="G69" s="382"/>
      <c r="H69" s="383"/>
      <c r="I69" s="383"/>
      <c r="J69" s="384"/>
      <c r="K69" s="28"/>
      <c r="L69" s="16"/>
      <c r="M69" s="12"/>
      <c r="N69" s="15"/>
    </row>
    <row r="70" spans="2:14" x14ac:dyDescent="0.25">
      <c r="B70" s="282"/>
      <c r="C70" s="283"/>
      <c r="D70" s="283"/>
      <c r="E70" s="283"/>
      <c r="F70" s="28"/>
      <c r="G70" s="382"/>
      <c r="H70" s="383"/>
      <c r="I70" s="383"/>
      <c r="J70" s="384"/>
      <c r="K70" s="28"/>
      <c r="L70" s="16"/>
      <c r="M70" s="12"/>
      <c r="N70" s="15"/>
    </row>
    <row r="71" spans="2:14" x14ac:dyDescent="0.25">
      <c r="B71" s="282"/>
      <c r="C71" s="283"/>
      <c r="D71" s="283"/>
      <c r="E71" s="283"/>
      <c r="F71" s="28"/>
      <c r="G71" s="382"/>
      <c r="H71" s="383"/>
      <c r="I71" s="383"/>
      <c r="J71" s="384"/>
      <c r="K71" s="28"/>
      <c r="L71" s="16"/>
      <c r="M71" s="12"/>
      <c r="N71" s="15"/>
    </row>
    <row r="72" spans="2:14" x14ac:dyDescent="0.25">
      <c r="B72" s="282"/>
      <c r="C72" s="283"/>
      <c r="D72" s="283"/>
      <c r="E72" s="283"/>
      <c r="F72" s="28"/>
      <c r="G72" s="382"/>
      <c r="H72" s="383"/>
      <c r="I72" s="383"/>
      <c r="J72" s="384"/>
      <c r="K72" s="28"/>
      <c r="L72" s="16"/>
      <c r="M72" s="12"/>
      <c r="N72" s="15"/>
    </row>
    <row r="73" spans="2:14" x14ac:dyDescent="0.25">
      <c r="B73" s="282"/>
      <c r="C73" s="283"/>
      <c r="D73" s="283"/>
      <c r="E73" s="283"/>
      <c r="F73" s="28"/>
      <c r="G73" s="382"/>
      <c r="H73" s="383"/>
      <c r="I73" s="383"/>
      <c r="J73" s="384"/>
      <c r="K73" s="28"/>
      <c r="L73" s="16"/>
      <c r="M73" s="12"/>
      <c r="N73" s="15"/>
    </row>
    <row r="74" spans="2:14" x14ac:dyDescent="0.25">
      <c r="B74" s="282"/>
      <c r="C74" s="283"/>
      <c r="D74" s="283"/>
      <c r="E74" s="283"/>
      <c r="F74" s="28"/>
      <c r="G74" s="382"/>
      <c r="H74" s="383"/>
      <c r="I74" s="383"/>
      <c r="J74" s="384"/>
      <c r="K74" s="28"/>
      <c r="L74" s="16"/>
      <c r="M74" s="12"/>
      <c r="N74" s="15"/>
    </row>
    <row r="75" spans="2:14" x14ac:dyDescent="0.25">
      <c r="B75" s="282"/>
      <c r="C75" s="283"/>
      <c r="D75" s="283"/>
      <c r="E75" s="283"/>
      <c r="F75" s="28"/>
      <c r="G75" s="382"/>
      <c r="H75" s="383"/>
      <c r="I75" s="383"/>
      <c r="J75" s="384"/>
      <c r="K75" s="28"/>
      <c r="L75" s="16"/>
      <c r="M75" s="12"/>
      <c r="N75" s="15"/>
    </row>
    <row r="76" spans="2:14" x14ac:dyDescent="0.25">
      <c r="B76" s="282"/>
      <c r="C76" s="283"/>
      <c r="D76" s="283"/>
      <c r="E76" s="283"/>
      <c r="F76" s="28"/>
      <c r="G76" s="382"/>
      <c r="H76" s="383"/>
      <c r="I76" s="383"/>
      <c r="J76" s="384"/>
      <c r="K76" s="28"/>
      <c r="L76" s="16"/>
      <c r="M76" s="12"/>
      <c r="N76" s="15"/>
    </row>
    <row r="77" spans="2:14" x14ac:dyDescent="0.25">
      <c r="B77" s="282"/>
      <c r="C77" s="283"/>
      <c r="D77" s="283"/>
      <c r="E77" s="283"/>
      <c r="F77" s="28"/>
      <c r="G77" s="382"/>
      <c r="H77" s="383"/>
      <c r="I77" s="383"/>
      <c r="J77" s="384"/>
      <c r="K77" s="28"/>
      <c r="L77" s="16"/>
      <c r="M77" s="12"/>
      <c r="N77" s="15"/>
    </row>
    <row r="78" spans="2:14" x14ac:dyDescent="0.25">
      <c r="B78" s="282"/>
      <c r="C78" s="283"/>
      <c r="D78" s="283"/>
      <c r="E78" s="283"/>
      <c r="F78" s="28"/>
      <c r="G78" s="382"/>
      <c r="H78" s="383"/>
      <c r="I78" s="383"/>
      <c r="J78" s="384"/>
      <c r="K78" s="28"/>
      <c r="L78" s="16"/>
      <c r="M78" s="12"/>
      <c r="N78" s="15"/>
    </row>
    <row r="79" spans="2:14" x14ac:dyDescent="0.25">
      <c r="B79" s="282"/>
      <c r="C79" s="283"/>
      <c r="D79" s="283"/>
      <c r="E79" s="283"/>
      <c r="F79" s="28"/>
      <c r="G79" s="382"/>
      <c r="H79" s="383"/>
      <c r="I79" s="383"/>
      <c r="J79" s="384"/>
      <c r="K79" s="28"/>
      <c r="L79" s="16"/>
      <c r="M79" s="12"/>
      <c r="N79" s="15"/>
    </row>
    <row r="80" spans="2:14" x14ac:dyDescent="0.25">
      <c r="B80" s="282"/>
      <c r="C80" s="283"/>
      <c r="D80" s="283"/>
      <c r="E80" s="283"/>
      <c r="F80" s="28"/>
      <c r="G80" s="382"/>
      <c r="H80" s="383"/>
      <c r="I80" s="383"/>
      <c r="J80" s="384"/>
      <c r="K80" s="28"/>
      <c r="L80" s="16"/>
      <c r="M80" s="12"/>
      <c r="N80" s="15"/>
    </row>
    <row r="81" spans="2:14" ht="15.75" thickBot="1" x14ac:dyDescent="0.3">
      <c r="B81" s="303" t="s">
        <v>169</v>
      </c>
      <c r="C81" s="304"/>
      <c r="D81" s="304"/>
      <c r="E81" s="304"/>
      <c r="F81" s="55"/>
      <c r="G81" s="366"/>
      <c r="H81" s="366"/>
      <c r="I81" s="366"/>
      <c r="J81" s="366"/>
      <c r="K81" s="55"/>
      <c r="L81" s="55"/>
      <c r="M81" s="56" t="str">
        <f>IF(SUM(M43:M80),SUM(M43:M80),"")</f>
        <v/>
      </c>
      <c r="N81" s="57" t="str">
        <f>IF(SUM(N46:N80),SUM(N46:N80),"")</f>
        <v/>
      </c>
    </row>
    <row r="83" spans="2:14" x14ac:dyDescent="0.25">
      <c r="B83" s="80" t="s">
        <v>184</v>
      </c>
      <c r="C83" s="49"/>
      <c r="D83" s="49"/>
      <c r="E83" s="49"/>
      <c r="F83" s="49"/>
      <c r="G83" s="81">
        <f>SUM(G10,G18,G24,G33,G41,N10,N16,N26,N35,N81)</f>
        <v>0</v>
      </c>
    </row>
    <row r="84" spans="2:14" ht="15.75" thickBot="1" x14ac:dyDescent="0.3">
      <c r="B84" s="80"/>
      <c r="C84" s="49"/>
      <c r="D84" s="49"/>
      <c r="E84" s="49"/>
      <c r="F84" s="49"/>
      <c r="G84" s="81"/>
    </row>
    <row r="85" spans="2:14" ht="15.75" thickBot="1" x14ac:dyDescent="0.3">
      <c r="B85" s="294" t="s">
        <v>321</v>
      </c>
      <c r="C85" s="295"/>
      <c r="D85" s="295"/>
      <c r="E85" s="295"/>
      <c r="F85" s="295"/>
      <c r="G85" s="295"/>
      <c r="H85" s="295"/>
      <c r="I85" s="295"/>
      <c r="J85" s="295"/>
      <c r="K85" s="295"/>
      <c r="L85" s="295"/>
      <c r="M85" s="295"/>
      <c r="N85" s="296"/>
    </row>
    <row r="86" spans="2:14" x14ac:dyDescent="0.25">
      <c r="B86" s="97" t="s">
        <v>186</v>
      </c>
      <c r="C86" s="98"/>
      <c r="D86" s="98"/>
      <c r="E86" s="98"/>
      <c r="F86" s="98"/>
      <c r="G86" s="256"/>
      <c r="H86" s="98"/>
      <c r="I86" s="98"/>
      <c r="J86" s="98"/>
      <c r="K86" s="98"/>
      <c r="L86" s="98"/>
      <c r="M86" s="98"/>
      <c r="N86" s="100"/>
    </row>
    <row r="87" spans="2:14" x14ac:dyDescent="0.25">
      <c r="B87" s="312" t="s">
        <v>105</v>
      </c>
      <c r="C87" s="313"/>
      <c r="D87" s="313"/>
      <c r="E87" s="313"/>
      <c r="F87" s="313"/>
      <c r="G87" s="284" t="s">
        <v>72</v>
      </c>
      <c r="H87" s="284" t="s">
        <v>111</v>
      </c>
      <c r="I87" s="284"/>
      <c r="J87" s="284" t="s">
        <v>156</v>
      </c>
      <c r="K87" s="284" t="s">
        <v>12</v>
      </c>
      <c r="L87" s="284" t="s">
        <v>13</v>
      </c>
      <c r="M87" s="284" t="s">
        <v>69</v>
      </c>
      <c r="N87" s="306" t="s">
        <v>3</v>
      </c>
    </row>
    <row r="88" spans="2:14" x14ac:dyDescent="0.25">
      <c r="B88" s="297"/>
      <c r="C88" s="285"/>
      <c r="D88" s="285"/>
      <c r="E88" s="285"/>
      <c r="F88" s="285"/>
      <c r="G88" s="298"/>
      <c r="H88" s="298"/>
      <c r="I88" s="298"/>
      <c r="J88" s="298"/>
      <c r="K88" s="298"/>
      <c r="L88" s="298"/>
      <c r="M88" s="298"/>
      <c r="N88" s="307"/>
    </row>
    <row r="89" spans="2:14" x14ac:dyDescent="0.25">
      <c r="B89" s="291"/>
      <c r="C89" s="292"/>
      <c r="D89" s="292"/>
      <c r="E89" s="292"/>
      <c r="F89" s="293"/>
      <c r="G89" s="41"/>
      <c r="H89" s="316"/>
      <c r="I89" s="317"/>
      <c r="J89" s="5"/>
      <c r="K89" s="4"/>
      <c r="L89" s="5"/>
      <c r="M89" s="116" t="str">
        <f>IF(OR('Start Here'!$E$9="",G89=""),"",IF((L89*K89/360)*('Start Here'!$E$9-Personal!G89),(L89*K89/360)*('Start Here'!$E$9-Personal!G89),""))</f>
        <v/>
      </c>
      <c r="N89" s="115" t="str">
        <f>IF(SUM(L89,M89),SUM(L89,M89),"")</f>
        <v/>
      </c>
    </row>
    <row r="90" spans="2:14" x14ac:dyDescent="0.25">
      <c r="B90" s="279"/>
      <c r="C90" s="280"/>
      <c r="D90" s="280"/>
      <c r="E90" s="280"/>
      <c r="F90" s="281"/>
      <c r="G90" s="42"/>
      <c r="H90" s="318"/>
      <c r="I90" s="319"/>
      <c r="J90" s="5"/>
      <c r="K90" s="4"/>
      <c r="L90" s="5"/>
      <c r="M90" s="116" t="str">
        <f>IF(OR('Start Here'!$E$9="",G90=""),"",IF((L90*K90/360)*('Start Here'!$E$9-Personal!G90),(L90*K90/360)*('Start Here'!$E$9-Personal!G90),""))</f>
        <v/>
      </c>
      <c r="N90" s="115" t="str">
        <f>IF(SUM(L90,M90),SUM(L90,M90),"")</f>
        <v/>
      </c>
    </row>
    <row r="91" spans="2:14" x14ac:dyDescent="0.25">
      <c r="B91" s="279"/>
      <c r="C91" s="280"/>
      <c r="D91" s="280"/>
      <c r="E91" s="280"/>
      <c r="F91" s="281"/>
      <c r="G91" s="42"/>
      <c r="H91" s="320"/>
      <c r="I91" s="321"/>
      <c r="J91" s="5"/>
      <c r="K91" s="4"/>
      <c r="L91" s="5"/>
      <c r="M91" s="116" t="str">
        <f>IF(OR('Start Here'!$E$9="",G91=""),"",IF((L91*K91/360)*('Start Here'!$E$9-Personal!G91),(L91*K91/360)*('Start Here'!$E$9-Personal!G91),""))</f>
        <v/>
      </c>
      <c r="N91" s="115" t="str">
        <f t="shared" ref="N91:N97" si="0">IF(SUM(L91,M91),SUM(L91,M91),"")</f>
        <v/>
      </c>
    </row>
    <row r="92" spans="2:14" x14ac:dyDescent="0.25">
      <c r="B92" s="279"/>
      <c r="C92" s="280"/>
      <c r="D92" s="280"/>
      <c r="E92" s="280"/>
      <c r="F92" s="281"/>
      <c r="G92" s="42"/>
      <c r="H92" s="320"/>
      <c r="I92" s="321"/>
      <c r="J92" s="5"/>
      <c r="K92" s="4"/>
      <c r="L92" s="5"/>
      <c r="M92" s="116" t="str">
        <f>IF(OR('Start Here'!$E$9="",G92=""),"",IF((L92*K92/360)*('Start Here'!$E$9-Personal!G92),(L92*K92/360)*('Start Here'!$E$9-Personal!G92),""))</f>
        <v/>
      </c>
      <c r="N92" s="115" t="str">
        <f t="shared" si="0"/>
        <v/>
      </c>
    </row>
    <row r="93" spans="2:14" x14ac:dyDescent="0.25">
      <c r="B93" s="279"/>
      <c r="C93" s="280"/>
      <c r="D93" s="280"/>
      <c r="E93" s="280"/>
      <c r="F93" s="281"/>
      <c r="G93" s="42"/>
      <c r="H93" s="320"/>
      <c r="I93" s="321"/>
      <c r="J93" s="5"/>
      <c r="K93" s="4"/>
      <c r="L93" s="5"/>
      <c r="M93" s="116" t="str">
        <f>IF(OR('Start Here'!$E$9="",G93=""),"",IF((L93*K93/360)*('Start Here'!$E$9-Personal!G93),(L93*K93/360)*('Start Here'!$E$9-Personal!G93),""))</f>
        <v/>
      </c>
      <c r="N93" s="115" t="str">
        <f t="shared" si="0"/>
        <v/>
      </c>
    </row>
    <row r="94" spans="2:14" x14ac:dyDescent="0.25">
      <c r="B94" s="279"/>
      <c r="C94" s="280"/>
      <c r="D94" s="280"/>
      <c r="E94" s="280"/>
      <c r="F94" s="281"/>
      <c r="G94" s="42"/>
      <c r="H94" s="320"/>
      <c r="I94" s="321"/>
      <c r="J94" s="5"/>
      <c r="K94" s="4"/>
      <c r="L94" s="5"/>
      <c r="M94" s="116" t="str">
        <f>IF(OR('Start Here'!$E$9="",G94=""),"",IF((L94*K94/360)*('Start Here'!$E$9-Personal!G94),(L94*K94/360)*('Start Here'!$E$9-Personal!G94),""))</f>
        <v/>
      </c>
      <c r="N94" s="115" t="str">
        <f t="shared" si="0"/>
        <v/>
      </c>
    </row>
    <row r="95" spans="2:14" x14ac:dyDescent="0.25">
      <c r="B95" s="279"/>
      <c r="C95" s="280"/>
      <c r="D95" s="280"/>
      <c r="E95" s="280"/>
      <c r="F95" s="281"/>
      <c r="G95" s="42"/>
      <c r="H95" s="320"/>
      <c r="I95" s="321"/>
      <c r="J95" s="5"/>
      <c r="K95" s="4"/>
      <c r="L95" s="5"/>
      <c r="M95" s="116" t="str">
        <f>IF(OR('Start Here'!$E$9="",G95=""),"",IF((L95*K95/360)*('Start Here'!$E$9-Personal!G95),(L95*K95/360)*('Start Here'!$E$9-Personal!G95),""))</f>
        <v/>
      </c>
      <c r="N95" s="115" t="str">
        <f t="shared" si="0"/>
        <v/>
      </c>
    </row>
    <row r="96" spans="2:14" x14ac:dyDescent="0.25">
      <c r="B96" s="279"/>
      <c r="C96" s="280"/>
      <c r="D96" s="280"/>
      <c r="E96" s="280"/>
      <c r="F96" s="281"/>
      <c r="G96" s="42"/>
      <c r="H96" s="320"/>
      <c r="I96" s="321"/>
      <c r="J96" s="5"/>
      <c r="K96" s="4"/>
      <c r="L96" s="5"/>
      <c r="M96" s="116" t="str">
        <f>IF(OR('Start Here'!$E$9="",G96=""),"",IF((L96*K96/360)*('Start Here'!$E$9-Personal!G96),(L96*K96/360)*('Start Here'!$E$9-Personal!G96),""))</f>
        <v/>
      </c>
      <c r="N96" s="115" t="str">
        <f t="shared" si="0"/>
        <v/>
      </c>
    </row>
    <row r="97" spans="2:14" x14ac:dyDescent="0.25">
      <c r="B97" s="279"/>
      <c r="C97" s="280"/>
      <c r="D97" s="280"/>
      <c r="E97" s="280"/>
      <c r="F97" s="281"/>
      <c r="G97" s="42"/>
      <c r="H97" s="320"/>
      <c r="I97" s="321"/>
      <c r="J97" s="5"/>
      <c r="K97" s="4"/>
      <c r="L97" s="5"/>
      <c r="M97" s="116" t="str">
        <f>IF(OR('Start Here'!$E$9="",G97=""),"",IF((L97*K97/360)*('Start Here'!$E$9-Personal!G97),(L97*K97/360)*('Start Here'!$E$9-Personal!G97),""))</f>
        <v/>
      </c>
      <c r="N97" s="115" t="str">
        <f t="shared" si="0"/>
        <v/>
      </c>
    </row>
    <row r="98" spans="2:14" x14ac:dyDescent="0.25">
      <c r="B98" s="286"/>
      <c r="C98" s="288"/>
      <c r="D98" s="288"/>
      <c r="E98" s="288"/>
      <c r="F98" s="287"/>
      <c r="G98" s="43"/>
      <c r="H98" s="322"/>
      <c r="I98" s="323"/>
      <c r="J98" s="26"/>
      <c r="K98" s="25"/>
      <c r="L98" s="26"/>
      <c r="M98" s="111" t="str">
        <f>IF(OR('Start Here'!$E$9="",G98=""),"",IF((L98*K98/360)*('Start Here'!$E$9-Personal!G98),(L98*K98/360)*('Start Here'!$E$9-Personal!G98),""))</f>
        <v/>
      </c>
      <c r="N98" s="173" t="str">
        <f>IF(SUM(L98,M98),SUM(L98,M98),"")</f>
        <v/>
      </c>
    </row>
    <row r="99" spans="2:14" ht="15.75" thickBot="1" x14ac:dyDescent="0.3">
      <c r="B99" s="303" t="s">
        <v>187</v>
      </c>
      <c r="C99" s="304"/>
      <c r="D99" s="304"/>
      <c r="E99" s="304"/>
      <c r="F99" s="304"/>
      <c r="G99" s="304"/>
      <c r="H99" s="101"/>
      <c r="I99" s="55"/>
      <c r="J99" s="55"/>
      <c r="K99" s="56"/>
      <c r="L99" s="56" t="str">
        <f>IF(SUM(L89:L98)=0,"",SUM(L89:L98))</f>
        <v/>
      </c>
      <c r="M99" s="56" t="str">
        <f>IF(SUM(M89:M98)=0,"",SUM(M89:M98))</f>
        <v/>
      </c>
      <c r="N99" s="57" t="str">
        <f>IF(SUM(N89:N98)=0,"",SUM(N89:N98))</f>
        <v/>
      </c>
    </row>
    <row r="100" spans="2:14" ht="15.75" thickBot="1" x14ac:dyDescent="0.3"/>
    <row r="101" spans="2:14" x14ac:dyDescent="0.25">
      <c r="B101" s="45" t="s">
        <v>188</v>
      </c>
      <c r="C101" s="63"/>
      <c r="D101" s="63"/>
      <c r="E101" s="63"/>
      <c r="F101" s="63"/>
      <c r="G101" s="89"/>
      <c r="H101" s="63"/>
      <c r="I101" s="63"/>
      <c r="J101" s="63"/>
      <c r="K101" s="63"/>
      <c r="L101" s="63"/>
      <c r="M101" s="63"/>
      <c r="N101" s="66"/>
    </row>
    <row r="102" spans="2:14" x14ac:dyDescent="0.25">
      <c r="B102" s="312" t="s">
        <v>105</v>
      </c>
      <c r="C102" s="313"/>
      <c r="D102" s="313"/>
      <c r="E102" s="313"/>
      <c r="F102" s="284" t="s">
        <v>72</v>
      </c>
      <c r="G102" s="284" t="s">
        <v>70</v>
      </c>
      <c r="H102" s="284" t="s">
        <v>156</v>
      </c>
      <c r="I102" s="284" t="s">
        <v>12</v>
      </c>
      <c r="J102" s="314" t="s">
        <v>13</v>
      </c>
      <c r="K102" s="284" t="s">
        <v>71</v>
      </c>
      <c r="L102" s="284" t="s">
        <v>69</v>
      </c>
      <c r="M102" s="284" t="s">
        <v>14</v>
      </c>
      <c r="N102" s="306" t="s">
        <v>15</v>
      </c>
    </row>
    <row r="103" spans="2:14" x14ac:dyDescent="0.25">
      <c r="B103" s="297"/>
      <c r="C103" s="285"/>
      <c r="D103" s="285"/>
      <c r="E103" s="285"/>
      <c r="F103" s="298"/>
      <c r="G103" s="298"/>
      <c r="H103" s="298"/>
      <c r="I103" s="298"/>
      <c r="J103" s="315"/>
      <c r="K103" s="298"/>
      <c r="L103" s="298"/>
      <c r="M103" s="298"/>
      <c r="N103" s="307"/>
    </row>
    <row r="104" spans="2:14" x14ac:dyDescent="0.25">
      <c r="B104" s="301"/>
      <c r="C104" s="302"/>
      <c r="D104" s="302"/>
      <c r="E104" s="302"/>
      <c r="F104" s="2"/>
      <c r="G104" s="3"/>
      <c r="H104" s="5"/>
      <c r="I104" s="4"/>
      <c r="J104" s="5"/>
      <c r="K104" s="183"/>
      <c r="L104" s="172" t="str">
        <f>IF((J104*I104/360)*('Start Here'!$E$9-Personal!F104),(J104*I104/360)*('Start Here'!$E$9-Personal!F104),"")</f>
        <v/>
      </c>
      <c r="M104" s="110" t="str">
        <f t="shared" ref="M104:M112" si="1">IF(OR(J104="",G104=""),"",IF(((H104*IF(G104="Weekly",52,IF(G104="Bi-Weekly",26,IF(G104="Monthly",12,IF(G104="Quarterly",4,IF(G104="Semi-Annual",2,IF(G104="Annual",1,"")))))))-(J104*I104))&gt;=J104,J104,((H104*IF(G104="Weekly",52,IF(G104="Bi-Weekly",26,IF(G104="Monthly",12,IF(G104="Quarterly",4,IF(G104="Semi-Annual",2,IF(G104="Annual",1,"")))))))-(J104*I104))))</f>
        <v/>
      </c>
      <c r="N104" s="70" t="str">
        <f>IF(OR('Start Here'!$E$9="",J104="",M104=""),"",IF((J104-M104)&lt;=0,0,(J104-M104)))</f>
        <v/>
      </c>
    </row>
    <row r="105" spans="2:14" x14ac:dyDescent="0.25">
      <c r="B105" s="282"/>
      <c r="C105" s="283"/>
      <c r="D105" s="283"/>
      <c r="E105" s="283"/>
      <c r="F105" s="6"/>
      <c r="G105" s="7"/>
      <c r="H105" s="9"/>
      <c r="I105" s="8"/>
      <c r="J105" s="9"/>
      <c r="K105" s="185"/>
      <c r="L105" s="109" t="str">
        <f>IF((J105*I105/360)*('Start Here'!$E$9-Personal!F105),(J105*I105/360)*('Start Here'!$E$9-Personal!F105),"")</f>
        <v/>
      </c>
      <c r="M105" s="110" t="str">
        <f t="shared" si="1"/>
        <v/>
      </c>
      <c r="N105" s="70" t="str">
        <f>IF(OR('Start Here'!$E$9="",J105="",M105=""),"",IF((J105-M105)&lt;=0,0,(J105-M105)))</f>
        <v/>
      </c>
    </row>
    <row r="106" spans="2:14" x14ac:dyDescent="0.25">
      <c r="B106" s="282"/>
      <c r="C106" s="283"/>
      <c r="D106" s="283"/>
      <c r="E106" s="283"/>
      <c r="F106" s="6"/>
      <c r="G106" s="7"/>
      <c r="H106" s="9"/>
      <c r="I106" s="8"/>
      <c r="J106" s="9"/>
      <c r="K106" s="185"/>
      <c r="L106" s="109" t="str">
        <f>IF((J106*I106/360)*('Start Here'!$E$9-Personal!F106),(J106*I106/360)*('Start Here'!$E$9-Personal!F106),"")</f>
        <v/>
      </c>
      <c r="M106" s="110" t="str">
        <f t="shared" si="1"/>
        <v/>
      </c>
      <c r="N106" s="70" t="str">
        <f>IF(OR('Start Here'!$E$9="",J106="",M106=""),"",IF((J106-M106)&lt;=0,0,(J106-M106)))</f>
        <v/>
      </c>
    </row>
    <row r="107" spans="2:14" x14ac:dyDescent="0.25">
      <c r="B107" s="282"/>
      <c r="C107" s="283"/>
      <c r="D107" s="283"/>
      <c r="E107" s="283"/>
      <c r="F107" s="6"/>
      <c r="G107" s="7"/>
      <c r="H107" s="9"/>
      <c r="I107" s="8"/>
      <c r="J107" s="9"/>
      <c r="K107" s="185"/>
      <c r="L107" s="109" t="str">
        <f>IF((J107*I107/360)*('Start Here'!$E$9-Personal!F107),(J107*I107/360)*('Start Here'!$E$9-Personal!F107),"")</f>
        <v/>
      </c>
      <c r="M107" s="110" t="str">
        <f t="shared" si="1"/>
        <v/>
      </c>
      <c r="N107" s="70" t="str">
        <f>IF(OR('Start Here'!$E$9="",J107="",M107=""),"",IF((J107-M107)&lt;=0,0,(J107-M107)))</f>
        <v/>
      </c>
    </row>
    <row r="108" spans="2:14" x14ac:dyDescent="0.25">
      <c r="B108" s="282"/>
      <c r="C108" s="283"/>
      <c r="D108" s="283"/>
      <c r="E108" s="283"/>
      <c r="F108" s="6"/>
      <c r="G108" s="7"/>
      <c r="H108" s="9"/>
      <c r="I108" s="8"/>
      <c r="J108" s="9"/>
      <c r="K108" s="185"/>
      <c r="L108" s="109" t="str">
        <f>IF((J108*I108/360)*('Start Here'!$E$9-Personal!F108),(J108*I108/360)*('Start Here'!$E$9-Personal!F108),"")</f>
        <v/>
      </c>
      <c r="M108" s="110" t="str">
        <f t="shared" si="1"/>
        <v/>
      </c>
      <c r="N108" s="70" t="str">
        <f>IF(OR('Start Here'!$E$9="",J108="",M108=""),"",IF((J108-M108)&lt;=0,0,(J108-M108)))</f>
        <v/>
      </c>
    </row>
    <row r="109" spans="2:14" x14ac:dyDescent="0.25">
      <c r="B109" s="282"/>
      <c r="C109" s="283"/>
      <c r="D109" s="283"/>
      <c r="E109" s="283"/>
      <c r="F109" s="6"/>
      <c r="G109" s="7"/>
      <c r="H109" s="9"/>
      <c r="I109" s="8"/>
      <c r="J109" s="9"/>
      <c r="K109" s="185"/>
      <c r="L109" s="109" t="str">
        <f>IF((J109*I109/360)*('Start Here'!$E$9-Personal!F109),(J109*I109/360)*('Start Here'!$E$9-Personal!F109),"")</f>
        <v/>
      </c>
      <c r="M109" s="110" t="str">
        <f t="shared" si="1"/>
        <v/>
      </c>
      <c r="N109" s="70" t="str">
        <f>IF(OR('Start Here'!$E$9="",J109="",M109=""),"",IF((J109-M109)&lt;=0,0,(J109-M109)))</f>
        <v/>
      </c>
    </row>
    <row r="110" spans="2:14" x14ac:dyDescent="0.25">
      <c r="B110" s="282"/>
      <c r="C110" s="283"/>
      <c r="D110" s="283"/>
      <c r="E110" s="283"/>
      <c r="F110" s="6"/>
      <c r="G110" s="7"/>
      <c r="H110" s="9"/>
      <c r="I110" s="8"/>
      <c r="J110" s="9"/>
      <c r="K110" s="185"/>
      <c r="L110" s="109" t="str">
        <f>IF((J110*I110/360)*('Start Here'!$E$9-Personal!F110),(J110*I110/360)*('Start Here'!$E$9-Personal!F110),"")</f>
        <v/>
      </c>
      <c r="M110" s="110" t="str">
        <f t="shared" si="1"/>
        <v/>
      </c>
      <c r="N110" s="70" t="str">
        <f>IF(OR('Start Here'!$E$9="",J110="",M110=""),"",IF((J110-M110)&lt;=0,0,(J110-M110)))</f>
        <v/>
      </c>
    </row>
    <row r="111" spans="2:14" x14ac:dyDescent="0.25">
      <c r="B111" s="282"/>
      <c r="C111" s="283"/>
      <c r="D111" s="283"/>
      <c r="E111" s="283"/>
      <c r="F111" s="6"/>
      <c r="G111" s="7"/>
      <c r="H111" s="9"/>
      <c r="I111" s="8"/>
      <c r="J111" s="9"/>
      <c r="K111" s="185"/>
      <c r="L111" s="109" t="str">
        <f>IF((J111*I111/360)*('Start Here'!$E$9-Personal!F111),(J111*I111/360)*('Start Here'!$E$9-Personal!F111),"")</f>
        <v/>
      </c>
      <c r="M111" s="110" t="str">
        <f t="shared" si="1"/>
        <v/>
      </c>
      <c r="N111" s="70" t="str">
        <f>IF(OR('Start Here'!$E$9="",J111="",M111=""),"",IF((J111-M111)&lt;=0,0,(J111-M111)))</f>
        <v/>
      </c>
    </row>
    <row r="112" spans="2:14" x14ac:dyDescent="0.25">
      <c r="B112" s="277"/>
      <c r="C112" s="278"/>
      <c r="D112" s="278"/>
      <c r="E112" s="278"/>
      <c r="F112" s="23"/>
      <c r="G112" s="24"/>
      <c r="H112" s="26"/>
      <c r="I112" s="25"/>
      <c r="J112" s="26"/>
      <c r="K112" s="269"/>
      <c r="L112" s="111" t="str">
        <f>IF((J112*I112/360)*('Start Here'!$E$9-Personal!F112),(J112*I112/360)*('Start Here'!$E$9-Personal!F112),"")</f>
        <v/>
      </c>
      <c r="M112" s="112" t="str">
        <f t="shared" si="1"/>
        <v/>
      </c>
      <c r="N112" s="72" t="str">
        <f>IF(OR('Start Here'!$E$9="",J112="",M112=""),"",IF((J112-M112)&lt;=0,0,(J112-M112)))</f>
        <v/>
      </c>
    </row>
    <row r="113" spans="2:14" ht="15.75" thickBot="1" x14ac:dyDescent="0.3">
      <c r="B113" s="303" t="s">
        <v>191</v>
      </c>
      <c r="C113" s="304"/>
      <c r="D113" s="304"/>
      <c r="E113" s="304"/>
      <c r="F113" s="304"/>
      <c r="G113" s="304"/>
      <c r="H113" s="101"/>
      <c r="I113" s="56"/>
      <c r="J113" s="56" t="str">
        <f>IF(SUM(J104:J112)=0,"",SUM(J104:J112))</f>
        <v/>
      </c>
      <c r="K113" s="56"/>
      <c r="L113" s="56" t="str">
        <f>IF(SUM(L104:L112)=0,"",SUM(L104:L112))</f>
        <v/>
      </c>
      <c r="M113" s="56" t="str">
        <f>IF(SUM(M104:M112)=0,"",SUM(M104:M112))</f>
        <v/>
      </c>
      <c r="N113" s="57" t="str">
        <f>IF(SUM(N104:N112)=0,"",SUM(N104:N112))</f>
        <v/>
      </c>
    </row>
    <row r="114" spans="2:14" ht="15.75" thickBot="1" x14ac:dyDescent="0.3">
      <c r="B114" s="102"/>
      <c r="C114" s="103"/>
      <c r="D114" s="103"/>
      <c r="E114" s="103"/>
      <c r="F114" s="103"/>
      <c r="G114" s="103"/>
      <c r="H114" s="113"/>
      <c r="I114" s="49"/>
      <c r="J114" s="105"/>
      <c r="K114" s="49"/>
      <c r="L114" s="49"/>
      <c r="M114" s="49"/>
      <c r="N114" s="59"/>
    </row>
    <row r="115" spans="2:14" x14ac:dyDescent="0.25">
      <c r="B115" s="45" t="s">
        <v>189</v>
      </c>
      <c r="C115" s="63"/>
      <c r="D115" s="63"/>
      <c r="E115" s="63"/>
      <c r="F115" s="63"/>
      <c r="G115" s="89"/>
      <c r="H115" s="63"/>
      <c r="I115" s="63"/>
      <c r="J115" s="63"/>
      <c r="K115" s="63"/>
      <c r="L115" s="63"/>
      <c r="M115" s="63"/>
      <c r="N115" s="66"/>
    </row>
    <row r="116" spans="2:14" x14ac:dyDescent="0.25">
      <c r="B116" s="312" t="s">
        <v>105</v>
      </c>
      <c r="C116" s="313"/>
      <c r="D116" s="313"/>
      <c r="E116" s="313"/>
      <c r="F116" s="284" t="s">
        <v>72</v>
      </c>
      <c r="G116" s="284" t="s">
        <v>70</v>
      </c>
      <c r="H116" s="284" t="s">
        <v>156</v>
      </c>
      <c r="I116" s="284" t="s">
        <v>12</v>
      </c>
      <c r="J116" s="314" t="s">
        <v>13</v>
      </c>
      <c r="K116" s="284" t="s">
        <v>71</v>
      </c>
      <c r="L116" s="284" t="s">
        <v>69</v>
      </c>
      <c r="M116" s="284" t="s">
        <v>14</v>
      </c>
      <c r="N116" s="306" t="s">
        <v>20</v>
      </c>
    </row>
    <row r="117" spans="2:14" x14ac:dyDescent="0.25">
      <c r="B117" s="297"/>
      <c r="C117" s="285"/>
      <c r="D117" s="285"/>
      <c r="E117" s="285"/>
      <c r="F117" s="298"/>
      <c r="G117" s="298"/>
      <c r="H117" s="298"/>
      <c r="I117" s="298"/>
      <c r="J117" s="315"/>
      <c r="K117" s="298"/>
      <c r="L117" s="298"/>
      <c r="M117" s="298"/>
      <c r="N117" s="307"/>
    </row>
    <row r="118" spans="2:14" x14ac:dyDescent="0.25">
      <c r="B118" s="301"/>
      <c r="C118" s="302"/>
      <c r="D118" s="302"/>
      <c r="E118" s="302"/>
      <c r="F118" s="2"/>
      <c r="G118" s="3"/>
      <c r="H118" s="5"/>
      <c r="I118" s="4"/>
      <c r="J118" s="5"/>
      <c r="K118" s="183"/>
      <c r="L118" s="172" t="str">
        <f>IF((J118*I118/360)*('Start Here'!$E$9-Personal!F118),(J118*I118/360)*('Start Here'!$E$9-Personal!F118),"")</f>
        <v/>
      </c>
      <c r="M118" s="110" t="str">
        <f t="shared" ref="M118:M132" si="2">IF(OR(J118="",G118=""),"",IF(((H118*IF(G118="Weekly",52,IF(G118="Bi-Weekly",26,IF(G118="Monthly",12,IF(G118="Quarterly",4,IF(G118="Semi-Annual",2,IF(G118="Annual",1,"")))))))-(J118*I118))&gt;=J118,J118,((H118*IF(G118="Weekly",52,IF(G118="Bi-Weekly",26,IF(G118="Monthly",12,IF(G118="Quarterly",4,IF(G118="Semi-Annual",2,IF(G118="Annual",1,"")))))))-(J118*I118))))</f>
        <v/>
      </c>
      <c r="N118" s="70" t="str">
        <f>IF(OR('Start Here'!$E$9="",J118="",M118=""),"",IF((J118-M118)&lt;=0,0,(J118-M118)))</f>
        <v/>
      </c>
    </row>
    <row r="119" spans="2:14" x14ac:dyDescent="0.25">
      <c r="B119" s="282"/>
      <c r="C119" s="283"/>
      <c r="D119" s="283"/>
      <c r="E119" s="283"/>
      <c r="F119" s="6"/>
      <c r="G119" s="7"/>
      <c r="H119" s="9"/>
      <c r="I119" s="8"/>
      <c r="J119" s="9"/>
      <c r="K119" s="185"/>
      <c r="L119" s="109" t="str">
        <f>IF((J119*I119/360)*('Start Here'!$E$9-Personal!F119),(J119*I119/360)*('Start Here'!$E$9-Personal!F119),"")</f>
        <v/>
      </c>
      <c r="M119" s="110" t="str">
        <f t="shared" si="2"/>
        <v/>
      </c>
      <c r="N119" s="70" t="str">
        <f>IF(OR('Start Here'!$E$9="",J119="",M119=""),"",IF((J119-M119)&lt;=0,0,(J119-M119)))</f>
        <v/>
      </c>
    </row>
    <row r="120" spans="2:14" x14ac:dyDescent="0.25">
      <c r="B120" s="282"/>
      <c r="C120" s="283"/>
      <c r="D120" s="283"/>
      <c r="E120" s="283"/>
      <c r="F120" s="6"/>
      <c r="G120" s="10"/>
      <c r="H120" s="9"/>
      <c r="I120" s="8"/>
      <c r="J120" s="9"/>
      <c r="K120" s="185"/>
      <c r="L120" s="109" t="str">
        <f>IF((J120*I120/360)*('Start Here'!$E$9-Personal!F120),(J120*I120/360)*('Start Here'!$E$9-Personal!F120),"")</f>
        <v/>
      </c>
      <c r="M120" s="110" t="str">
        <f t="shared" si="2"/>
        <v/>
      </c>
      <c r="N120" s="70" t="str">
        <f>IF(OR('Start Here'!$E$9="",J120="",M120=""),"",IF((J120-M120)&lt;=0,0,(J120-M120)))</f>
        <v/>
      </c>
    </row>
    <row r="121" spans="2:14" x14ac:dyDescent="0.25">
      <c r="B121" s="282"/>
      <c r="C121" s="283"/>
      <c r="D121" s="283"/>
      <c r="E121" s="283"/>
      <c r="F121" s="6"/>
      <c r="G121" s="7"/>
      <c r="H121" s="9"/>
      <c r="I121" s="8"/>
      <c r="J121" s="9"/>
      <c r="K121" s="185"/>
      <c r="L121" s="109" t="str">
        <f>IF((J121*I121/360)*('Start Here'!$E$9-Personal!F121),(J121*I121/360)*('Start Here'!$E$9-Personal!F121),"")</f>
        <v/>
      </c>
      <c r="M121" s="110" t="str">
        <f t="shared" si="2"/>
        <v/>
      </c>
      <c r="N121" s="70" t="str">
        <f>IF(OR('Start Here'!$E$9="",J121="",M121=""),"",IF((J121-M121)&lt;=0,0,(J121-M121)))</f>
        <v/>
      </c>
    </row>
    <row r="122" spans="2:14" x14ac:dyDescent="0.25">
      <c r="B122" s="282"/>
      <c r="C122" s="283"/>
      <c r="D122" s="283"/>
      <c r="E122" s="283"/>
      <c r="F122" s="6"/>
      <c r="G122" s="7"/>
      <c r="H122" s="9"/>
      <c r="I122" s="8"/>
      <c r="J122" s="9"/>
      <c r="K122" s="185"/>
      <c r="L122" s="109" t="str">
        <f>IF((J122*I122/360)*('Start Here'!$E$9-Personal!F122),(J122*I122/360)*('Start Here'!$E$9-Personal!F122),"")</f>
        <v/>
      </c>
      <c r="M122" s="110" t="str">
        <f t="shared" si="2"/>
        <v/>
      </c>
      <c r="N122" s="70" t="str">
        <f>IF(OR('Start Here'!$E$9="",J122="",M122=""),"",IF((J122-M122)&lt;=0,0,(J122-M122)))</f>
        <v/>
      </c>
    </row>
    <row r="123" spans="2:14" x14ac:dyDescent="0.25">
      <c r="B123" s="282"/>
      <c r="C123" s="283"/>
      <c r="D123" s="283"/>
      <c r="E123" s="283"/>
      <c r="F123" s="6"/>
      <c r="G123" s="7"/>
      <c r="H123" s="9"/>
      <c r="I123" s="8"/>
      <c r="J123" s="9"/>
      <c r="K123" s="185"/>
      <c r="L123" s="109" t="str">
        <f>IF((J123*I123/360)*('Start Here'!$E$9-Personal!F123),(J123*I123/360)*('Start Here'!$E$9-Personal!F123),"")</f>
        <v/>
      </c>
      <c r="M123" s="110" t="str">
        <f t="shared" si="2"/>
        <v/>
      </c>
      <c r="N123" s="70" t="str">
        <f>IF(OR('Start Here'!$E$9="",J123="",M123=""),"",IF((J123-M123)&lt;=0,0,(J123-M123)))</f>
        <v/>
      </c>
    </row>
    <row r="124" spans="2:14" x14ac:dyDescent="0.25">
      <c r="B124" s="282"/>
      <c r="C124" s="283"/>
      <c r="D124" s="283"/>
      <c r="E124" s="283"/>
      <c r="F124" s="6"/>
      <c r="G124" s="7"/>
      <c r="H124" s="9"/>
      <c r="I124" s="8"/>
      <c r="J124" s="9"/>
      <c r="K124" s="185"/>
      <c r="L124" s="109" t="str">
        <f>IF((J124*I124/360)*('Start Here'!$E$9-Personal!F124),(J124*I124/360)*('Start Here'!$E$9-Personal!F124),"")</f>
        <v/>
      </c>
      <c r="M124" s="110" t="str">
        <f t="shared" si="2"/>
        <v/>
      </c>
      <c r="N124" s="70" t="str">
        <f>IF(OR('Start Here'!$E$9="",J124="",M124=""),"",IF((J124-M124)&lt;=0,0,(J124-M124)))</f>
        <v/>
      </c>
    </row>
    <row r="125" spans="2:14" x14ac:dyDescent="0.25">
      <c r="B125" s="282"/>
      <c r="C125" s="283"/>
      <c r="D125" s="283"/>
      <c r="E125" s="283"/>
      <c r="F125" s="6"/>
      <c r="G125" s="7"/>
      <c r="H125" s="9"/>
      <c r="I125" s="8"/>
      <c r="J125" s="9"/>
      <c r="K125" s="185"/>
      <c r="L125" s="109" t="str">
        <f>IF((J125*I125/360)*('Start Here'!$E$9-Personal!F125),(J125*I125/360)*('Start Here'!$E$9-Personal!F125),"")</f>
        <v/>
      </c>
      <c r="M125" s="110" t="str">
        <f t="shared" si="2"/>
        <v/>
      </c>
      <c r="N125" s="70" t="str">
        <f>IF(OR('Start Here'!$E$9="",J125="",M125=""),"",IF((J125-M125)&lt;=0,0,(J125-M125)))</f>
        <v/>
      </c>
    </row>
    <row r="126" spans="2:14" x14ac:dyDescent="0.25">
      <c r="B126" s="282"/>
      <c r="C126" s="283"/>
      <c r="D126" s="283"/>
      <c r="E126" s="283"/>
      <c r="F126" s="6"/>
      <c r="G126" s="7"/>
      <c r="H126" s="9"/>
      <c r="I126" s="8"/>
      <c r="J126" s="9"/>
      <c r="K126" s="185"/>
      <c r="L126" s="109" t="str">
        <f>IF((J126*I126/360)*('Start Here'!$E$9-Personal!F126),(J126*I126/360)*('Start Here'!$E$9-Personal!F126),"")</f>
        <v/>
      </c>
      <c r="M126" s="110" t="str">
        <f t="shared" si="2"/>
        <v/>
      </c>
      <c r="N126" s="70" t="str">
        <f>IF(OR('Start Here'!$E$9="",J126="",M126=""),"",IF((J126-M126)&lt;=0,0,(J126-M126)))</f>
        <v/>
      </c>
    </row>
    <row r="127" spans="2:14" x14ac:dyDescent="0.25">
      <c r="B127" s="282"/>
      <c r="C127" s="283"/>
      <c r="D127" s="283"/>
      <c r="E127" s="283"/>
      <c r="F127" s="6"/>
      <c r="G127" s="7"/>
      <c r="H127" s="9"/>
      <c r="I127" s="8"/>
      <c r="J127" s="9"/>
      <c r="K127" s="185"/>
      <c r="L127" s="109" t="str">
        <f>IF((J127*I127/360)*('Start Here'!$E$9-Personal!F127),(J127*I127/360)*('Start Here'!$E$9-Personal!F127),"")</f>
        <v/>
      </c>
      <c r="M127" s="110" t="str">
        <f t="shared" si="2"/>
        <v/>
      </c>
      <c r="N127" s="70" t="str">
        <f>IF(OR('Start Here'!$E$9="",J127="",M127=""),"",IF((J127-M127)&lt;=0,0,(J127-M127)))</f>
        <v/>
      </c>
    </row>
    <row r="128" spans="2:14" x14ac:dyDescent="0.25">
      <c r="B128" s="282"/>
      <c r="C128" s="283"/>
      <c r="D128" s="283"/>
      <c r="E128" s="283"/>
      <c r="F128" s="6"/>
      <c r="G128" s="7"/>
      <c r="H128" s="9"/>
      <c r="I128" s="8"/>
      <c r="J128" s="9"/>
      <c r="K128" s="185"/>
      <c r="L128" s="109" t="str">
        <f>IF((J128*I128/360)*('Start Here'!$E$9-Personal!F128),(J128*I128/360)*('Start Here'!$E$9-Personal!F128),"")</f>
        <v/>
      </c>
      <c r="M128" s="110" t="str">
        <f t="shared" si="2"/>
        <v/>
      </c>
      <c r="N128" s="70" t="str">
        <f>IF(OR('Start Here'!$E$9="",J128="",M128=""),"",IF((J128-M128)&lt;=0,0,(J128-M128)))</f>
        <v/>
      </c>
    </row>
    <row r="129" spans="2:14" x14ac:dyDescent="0.25">
      <c r="B129" s="282"/>
      <c r="C129" s="283"/>
      <c r="D129" s="283"/>
      <c r="E129" s="283"/>
      <c r="F129" s="6"/>
      <c r="G129" s="7"/>
      <c r="H129" s="9"/>
      <c r="I129" s="8"/>
      <c r="J129" s="9"/>
      <c r="K129" s="185"/>
      <c r="L129" s="109" t="str">
        <f>IF((J129*I129/360)*('Start Here'!$E$9-Personal!F129),(J129*I129/360)*('Start Here'!$E$9-Personal!F129),"")</f>
        <v/>
      </c>
      <c r="M129" s="110" t="str">
        <f t="shared" si="2"/>
        <v/>
      </c>
      <c r="N129" s="70" t="str">
        <f>IF(OR('Start Here'!$E$9="",J129="",M129=""),"",IF((J129-M129)&lt;=0,0,(J129-M129)))</f>
        <v/>
      </c>
    </row>
    <row r="130" spans="2:14" x14ac:dyDescent="0.25">
      <c r="B130" s="282"/>
      <c r="C130" s="283"/>
      <c r="D130" s="283"/>
      <c r="E130" s="283"/>
      <c r="F130" s="6"/>
      <c r="G130" s="7"/>
      <c r="H130" s="9"/>
      <c r="I130" s="8"/>
      <c r="J130" s="9"/>
      <c r="K130" s="185"/>
      <c r="L130" s="109" t="str">
        <f>IF((J130*I130/360)*('Start Here'!$E$9-Personal!F130),(J130*I130/360)*('Start Here'!$E$9-Personal!F130),"")</f>
        <v/>
      </c>
      <c r="M130" s="110" t="str">
        <f t="shared" si="2"/>
        <v/>
      </c>
      <c r="N130" s="70" t="str">
        <f>IF(OR('Start Here'!$E$9="",J130="",M130=""),"",IF((J130-M130)&lt;=0,0,(J130-M130)))</f>
        <v/>
      </c>
    </row>
    <row r="131" spans="2:14" x14ac:dyDescent="0.25">
      <c r="B131" s="282"/>
      <c r="C131" s="283"/>
      <c r="D131" s="283"/>
      <c r="E131" s="283"/>
      <c r="F131" s="6"/>
      <c r="G131" s="7"/>
      <c r="H131" s="9"/>
      <c r="I131" s="8"/>
      <c r="J131" s="9"/>
      <c r="K131" s="185"/>
      <c r="L131" s="109" t="str">
        <f>IF((J131*I131/360)*('Start Here'!$E$9-Personal!F131),(J131*I131/360)*('Start Here'!$E$9-Personal!F131),"")</f>
        <v/>
      </c>
      <c r="M131" s="110" t="str">
        <f t="shared" si="2"/>
        <v/>
      </c>
      <c r="N131" s="70" t="str">
        <f>IF(OR('Start Here'!$E$9="",J131="",M131=""),"",IF((J131-M131)&lt;=0,0,(J131-M131)))</f>
        <v/>
      </c>
    </row>
    <row r="132" spans="2:14" x14ac:dyDescent="0.25">
      <c r="B132" s="277"/>
      <c r="C132" s="278"/>
      <c r="D132" s="278"/>
      <c r="E132" s="278"/>
      <c r="F132" s="23"/>
      <c r="G132" s="24"/>
      <c r="H132" s="26"/>
      <c r="I132" s="25"/>
      <c r="J132" s="26"/>
      <c r="K132" s="269"/>
      <c r="L132" s="111" t="str">
        <f>IF((J132*I132/360)*('Start Here'!$E$9-Personal!F132),(J132*I132/360)*('Start Here'!$E$9-Personal!F132),"")</f>
        <v/>
      </c>
      <c r="M132" s="112" t="str">
        <f t="shared" si="2"/>
        <v/>
      </c>
      <c r="N132" s="72" t="str">
        <f>IF(OR('Start Here'!$E$9="",J132="",M132=""),"",IF((J132-M132)&lt;=0,0,(J132-M132)))</f>
        <v/>
      </c>
    </row>
    <row r="133" spans="2:14" ht="15.75" thickBot="1" x14ac:dyDescent="0.3">
      <c r="B133" s="303" t="s">
        <v>190</v>
      </c>
      <c r="C133" s="304"/>
      <c r="D133" s="304"/>
      <c r="E133" s="304"/>
      <c r="F133" s="304"/>
      <c r="G133" s="304"/>
      <c r="H133" s="101"/>
      <c r="I133" s="56"/>
      <c r="J133" s="56" t="str">
        <f>IF(SUM(J118:J132)=0,"",SUM(J118:J132))</f>
        <v/>
      </c>
      <c r="K133" s="56" t="str">
        <f>IF(SUM(K118:K132)=0,"",SUM(K118:K132))</f>
        <v/>
      </c>
      <c r="L133" s="56" t="str">
        <f>IF(SUM(L118:L132)=0,"",SUM(L118:L132))</f>
        <v/>
      </c>
      <c r="M133" s="56" t="str">
        <f>IF(SUM(M118:M132)=0,"",SUM(M118:M132))</f>
        <v/>
      </c>
      <c r="N133" s="57" t="str">
        <f>IF(SUM(N118:N132)=0,"",SUM(N118:N132))</f>
        <v/>
      </c>
    </row>
    <row r="135" spans="2:14" x14ac:dyDescent="0.25">
      <c r="B135" s="80" t="s">
        <v>322</v>
      </c>
      <c r="C135" s="49"/>
      <c r="D135" s="49"/>
      <c r="E135" s="49"/>
      <c r="F135" s="49"/>
      <c r="G135" s="81">
        <f>SUM(N99,M99,N113,L113,M113,L133,M133,N133)</f>
        <v>0</v>
      </c>
    </row>
  </sheetData>
  <sheetProtection algorithmName="SHA-512" hashValue="eQXBlpnIxQQO36MZjIDKv/B2ubW5D7SawyoGo5i73HYPdJmz9aTpW+s+FHqNg9iH5Z6Uk9XVZLft4Zu5Umu6Qg==" saltValue="EeShpB+pOl2XpjjVxa4gbg==" spinCount="100000" sheet="1" objects="1" scenarios="1"/>
  <mergeCells count="204">
    <mergeCell ref="B53:E53"/>
    <mergeCell ref="B62:E62"/>
    <mergeCell ref="B67:E67"/>
    <mergeCell ref="B75:E75"/>
    <mergeCell ref="B68:E68"/>
    <mergeCell ref="B69:E69"/>
    <mergeCell ref="G64:J64"/>
    <mergeCell ref="B65:E65"/>
    <mergeCell ref="G65:J65"/>
    <mergeCell ref="B63:E63"/>
    <mergeCell ref="G63:J63"/>
    <mergeCell ref="B61:E61"/>
    <mergeCell ref="G61:J61"/>
    <mergeCell ref="G58:J58"/>
    <mergeCell ref="B59:E59"/>
    <mergeCell ref="G59:J59"/>
    <mergeCell ref="B60:E60"/>
    <mergeCell ref="G75:J75"/>
    <mergeCell ref="G74:J74"/>
    <mergeCell ref="G73:J73"/>
    <mergeCell ref="B77:E77"/>
    <mergeCell ref="B78:E78"/>
    <mergeCell ref="I24:L24"/>
    <mergeCell ref="M19:M20"/>
    <mergeCell ref="N19:N20"/>
    <mergeCell ref="B55:E55"/>
    <mergeCell ref="B56:E56"/>
    <mergeCell ref="B54:E54"/>
    <mergeCell ref="B49:E49"/>
    <mergeCell ref="B50:E50"/>
    <mergeCell ref="B70:E70"/>
    <mergeCell ref="F44:F45"/>
    <mergeCell ref="N44:N45"/>
    <mergeCell ref="B45:E45"/>
    <mergeCell ref="G45:J45"/>
    <mergeCell ref="B46:E46"/>
    <mergeCell ref="G46:J46"/>
    <mergeCell ref="B47:E47"/>
    <mergeCell ref="G47:J47"/>
    <mergeCell ref="B66:E66"/>
    <mergeCell ref="G66:J66"/>
    <mergeCell ref="B58:E58"/>
    <mergeCell ref="B51:E51"/>
    <mergeCell ref="B52:E52"/>
    <mergeCell ref="K44:K45"/>
    <mergeCell ref="L44:L45"/>
    <mergeCell ref="M44:M45"/>
    <mergeCell ref="B132:E132"/>
    <mergeCell ref="B133:G133"/>
    <mergeCell ref="B120:E120"/>
    <mergeCell ref="B121:E121"/>
    <mergeCell ref="B122:E122"/>
    <mergeCell ref="B123:E123"/>
    <mergeCell ref="B124:E124"/>
    <mergeCell ref="B125:E125"/>
    <mergeCell ref="B126:E126"/>
    <mergeCell ref="B127:E127"/>
    <mergeCell ref="B71:E71"/>
    <mergeCell ref="B79:E79"/>
    <mergeCell ref="B80:E80"/>
    <mergeCell ref="B76:E76"/>
    <mergeCell ref="B73:E73"/>
    <mergeCell ref="B74:E74"/>
    <mergeCell ref="B72:E72"/>
    <mergeCell ref="G60:J60"/>
    <mergeCell ref="B64:E64"/>
    <mergeCell ref="B81:E81"/>
    <mergeCell ref="B57:E57"/>
    <mergeCell ref="N116:N117"/>
    <mergeCell ref="B118:E118"/>
    <mergeCell ref="B119:E119"/>
    <mergeCell ref="B129:E129"/>
    <mergeCell ref="B130:E130"/>
    <mergeCell ref="B131:E131"/>
    <mergeCell ref="B128:E128"/>
    <mergeCell ref="H116:H117"/>
    <mergeCell ref="I116:I117"/>
    <mergeCell ref="J116:J117"/>
    <mergeCell ref="K116:K117"/>
    <mergeCell ref="L116:L117"/>
    <mergeCell ref="M116:M117"/>
    <mergeCell ref="N102:N103"/>
    <mergeCell ref="B104:E104"/>
    <mergeCell ref="B105:E105"/>
    <mergeCell ref="B106:E106"/>
    <mergeCell ref="B107:E107"/>
    <mergeCell ref="B108:E108"/>
    <mergeCell ref="J102:J103"/>
    <mergeCell ref="K102:K103"/>
    <mergeCell ref="L102:L103"/>
    <mergeCell ref="M102:M103"/>
    <mergeCell ref="B112:E112"/>
    <mergeCell ref="B113:G113"/>
    <mergeCell ref="B116:E117"/>
    <mergeCell ref="F116:F117"/>
    <mergeCell ref="G116:G117"/>
    <mergeCell ref="B109:E109"/>
    <mergeCell ref="B110:E110"/>
    <mergeCell ref="B92:F92"/>
    <mergeCell ref="H92:I92"/>
    <mergeCell ref="H96:I96"/>
    <mergeCell ref="B97:F97"/>
    <mergeCell ref="H97:I97"/>
    <mergeCell ref="B99:G99"/>
    <mergeCell ref="B111:E111"/>
    <mergeCell ref="B102:E103"/>
    <mergeCell ref="F102:F103"/>
    <mergeCell ref="G102:G103"/>
    <mergeCell ref="H102:H103"/>
    <mergeCell ref="I102:I103"/>
    <mergeCell ref="N87:N88"/>
    <mergeCell ref="B89:F89"/>
    <mergeCell ref="H89:I89"/>
    <mergeCell ref="B90:F90"/>
    <mergeCell ref="H90:I90"/>
    <mergeCell ref="B91:F91"/>
    <mergeCell ref="H91:I91"/>
    <mergeCell ref="B98:F98"/>
    <mergeCell ref="H98:I98"/>
    <mergeCell ref="B93:F93"/>
    <mergeCell ref="H93:I93"/>
    <mergeCell ref="B94:F94"/>
    <mergeCell ref="H94:I94"/>
    <mergeCell ref="B95:F95"/>
    <mergeCell ref="H95:I95"/>
    <mergeCell ref="B96:F96"/>
    <mergeCell ref="K87:K88"/>
    <mergeCell ref="L87:L88"/>
    <mergeCell ref="M87:M88"/>
    <mergeCell ref="B87:F88"/>
    <mergeCell ref="G87:G88"/>
    <mergeCell ref="H87:I88"/>
    <mergeCell ref="J87:J88"/>
    <mergeCell ref="I14:M14"/>
    <mergeCell ref="I15:M15"/>
    <mergeCell ref="G36:G37"/>
    <mergeCell ref="B37:C37"/>
    <mergeCell ref="B38:C38"/>
    <mergeCell ref="B39:C39"/>
    <mergeCell ref="B40:C40"/>
    <mergeCell ref="D36:D37"/>
    <mergeCell ref="I5:M5"/>
    <mergeCell ref="I7:M7"/>
    <mergeCell ref="I8:M8"/>
    <mergeCell ref="I9:M9"/>
    <mergeCell ref="I6:M6"/>
    <mergeCell ref="E36:E37"/>
    <mergeCell ref="F36:F37"/>
    <mergeCell ref="I25:L25"/>
    <mergeCell ref="I30:M30"/>
    <mergeCell ref="I31:M31"/>
    <mergeCell ref="I33:M33"/>
    <mergeCell ref="I34:M34"/>
    <mergeCell ref="I20:L20"/>
    <mergeCell ref="I21:L21"/>
    <mergeCell ref="I22:L22"/>
    <mergeCell ref="I23:L23"/>
    <mergeCell ref="B5:F5"/>
    <mergeCell ref="B6:F6"/>
    <mergeCell ref="B7:F7"/>
    <mergeCell ref="B8:F8"/>
    <mergeCell ref="B9:F9"/>
    <mergeCell ref="B13:F13"/>
    <mergeCell ref="B14:F14"/>
    <mergeCell ref="B27:F27"/>
    <mergeCell ref="B28:F28"/>
    <mergeCell ref="G50:J50"/>
    <mergeCell ref="G49:J49"/>
    <mergeCell ref="B31:F31"/>
    <mergeCell ref="B32:F32"/>
    <mergeCell ref="B29:F29"/>
    <mergeCell ref="B30:F30"/>
    <mergeCell ref="B15:F15"/>
    <mergeCell ref="B16:F16"/>
    <mergeCell ref="B17:F17"/>
    <mergeCell ref="B21:F21"/>
    <mergeCell ref="B22:F22"/>
    <mergeCell ref="B23:F23"/>
    <mergeCell ref="B48:E48"/>
    <mergeCell ref="G48:J48"/>
    <mergeCell ref="B3:N3"/>
    <mergeCell ref="B85:N85"/>
    <mergeCell ref="G72:J72"/>
    <mergeCell ref="G71:J71"/>
    <mergeCell ref="G70:J70"/>
    <mergeCell ref="G69:J69"/>
    <mergeCell ref="G68:J68"/>
    <mergeCell ref="G67:J67"/>
    <mergeCell ref="G62:J62"/>
    <mergeCell ref="G57:J57"/>
    <mergeCell ref="G56:J56"/>
    <mergeCell ref="G81:J81"/>
    <mergeCell ref="G80:J80"/>
    <mergeCell ref="G79:J79"/>
    <mergeCell ref="G78:J78"/>
    <mergeCell ref="G77:J77"/>
    <mergeCell ref="G76:J76"/>
    <mergeCell ref="I32:M32"/>
    <mergeCell ref="I13:M13"/>
    <mergeCell ref="G55:J55"/>
    <mergeCell ref="G54:J54"/>
    <mergeCell ref="G53:J53"/>
    <mergeCell ref="G52:J52"/>
    <mergeCell ref="G51:J51"/>
  </mergeCells>
  <printOptions horizontalCentered="1"/>
  <pageMargins left="0.25" right="0.25" top="0.5" bottom="0.5" header="0.3" footer="0.3"/>
  <pageSetup scale="85" fitToHeight="0" orientation="portrait" r:id="rId1"/>
  <headerFooter>
    <oddHeader>&amp;LPersonal Assets/Liabilities</oddHeader>
  </headerFooter>
  <rowBreaks count="2" manualBreakCount="2">
    <brk id="41" max="16383" man="1"/>
    <brk id="8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0590E35-61B7-4B4D-9887-E0EC8011570D}">
          <x14:formula1>
            <xm:f>Liabilities!$AG$1:$AG$6</xm:f>
          </x14:formula1>
          <xm:sqref>H89:I98 G104:G112 G118:G132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72B86-E738-4E4F-BAF5-399E93403348}">
  <sheetPr>
    <pageSetUpPr fitToPage="1"/>
  </sheetPr>
  <dimension ref="B1:R58"/>
  <sheetViews>
    <sheetView showGridLines="0" workbookViewId="0">
      <pane xSplit="5" ySplit="1" topLeftCell="F2" activePane="bottomRight" state="frozen"/>
      <selection pane="topRight" activeCell="F1" sqref="F1"/>
      <selection pane="bottomLeft" activeCell="A2" sqref="A2"/>
      <selection pane="bottomRight"/>
    </sheetView>
  </sheetViews>
  <sheetFormatPr defaultRowHeight="15" x14ac:dyDescent="0.25"/>
  <cols>
    <col min="1" max="1" width="1.7109375" customWidth="1"/>
    <col min="5" max="5" width="10.140625" customWidth="1"/>
    <col min="6" max="18" width="12.28515625" customWidth="1"/>
  </cols>
  <sheetData>
    <row r="1" spans="2:18" ht="21.75" thickBot="1" x14ac:dyDescent="0.4">
      <c r="B1" s="44" t="s">
        <v>311</v>
      </c>
      <c r="F1" s="266" t="s">
        <v>312</v>
      </c>
      <c r="G1" s="268"/>
    </row>
    <row r="2" spans="2:18" ht="15.75" thickBot="1" x14ac:dyDescent="0.3"/>
    <row r="3" spans="2:18" ht="15.75" thickBot="1" x14ac:dyDescent="0.3">
      <c r="B3" s="265" t="s">
        <v>244</v>
      </c>
      <c r="F3" s="263"/>
    </row>
    <row r="4" spans="2:18" ht="15.75" thickBot="1" x14ac:dyDescent="0.3">
      <c r="B4" s="265" t="s">
        <v>245</v>
      </c>
      <c r="C4" s="258"/>
      <c r="D4" s="258"/>
      <c r="E4" s="258"/>
      <c r="F4" s="263"/>
    </row>
    <row r="5" spans="2:18" x14ac:dyDescent="0.25">
      <c r="B5" s="258"/>
    </row>
    <row r="6" spans="2:18" x14ac:dyDescent="0.25">
      <c r="F6" s="259" t="s">
        <v>246</v>
      </c>
      <c r="G6" s="259" t="s">
        <v>247</v>
      </c>
      <c r="H6" s="259" t="s">
        <v>248</v>
      </c>
      <c r="I6" s="259" t="s">
        <v>249</v>
      </c>
      <c r="J6" s="259" t="s">
        <v>250</v>
      </c>
      <c r="K6" s="259" t="s">
        <v>251</v>
      </c>
      <c r="L6" s="259" t="s">
        <v>252</v>
      </c>
      <c r="M6" s="259" t="s">
        <v>253</v>
      </c>
      <c r="N6" s="259" t="s">
        <v>254</v>
      </c>
      <c r="O6" s="259" t="s">
        <v>255</v>
      </c>
      <c r="P6" s="259" t="s">
        <v>256</v>
      </c>
      <c r="Q6" s="259" t="s">
        <v>257</v>
      </c>
      <c r="R6" s="259" t="s">
        <v>258</v>
      </c>
    </row>
    <row r="7" spans="2:18" x14ac:dyDescent="0.25">
      <c r="B7" s="260" t="s">
        <v>259</v>
      </c>
      <c r="F7" s="261"/>
      <c r="G7" s="261">
        <f>F3</f>
        <v>0</v>
      </c>
      <c r="H7" s="261">
        <f>G57</f>
        <v>0</v>
      </c>
      <c r="I7" s="261">
        <f t="shared" ref="I7:R7" si="0">H57</f>
        <v>0</v>
      </c>
      <c r="J7" s="261">
        <f t="shared" si="0"/>
        <v>0</v>
      </c>
      <c r="K7" s="261">
        <f t="shared" si="0"/>
        <v>0</v>
      </c>
      <c r="L7" s="261">
        <f t="shared" si="0"/>
        <v>0</v>
      </c>
      <c r="M7" s="261">
        <f t="shared" si="0"/>
        <v>0</v>
      </c>
      <c r="N7" s="261">
        <f t="shared" si="0"/>
        <v>0</v>
      </c>
      <c r="O7" s="261">
        <f t="shared" si="0"/>
        <v>0</v>
      </c>
      <c r="P7" s="261">
        <f t="shared" si="0"/>
        <v>0</v>
      </c>
      <c r="Q7" s="261">
        <f t="shared" si="0"/>
        <v>0</v>
      </c>
      <c r="R7" s="261">
        <f t="shared" si="0"/>
        <v>0</v>
      </c>
    </row>
    <row r="8" spans="2:18" x14ac:dyDescent="0.25">
      <c r="B8" s="217" t="s">
        <v>260</v>
      </c>
      <c r="F8" s="261">
        <f t="shared" ref="F8:F22" si="1">SUM(G8:R8)</f>
        <v>0</v>
      </c>
      <c r="G8" s="264"/>
      <c r="H8" s="264"/>
      <c r="I8" s="264"/>
      <c r="J8" s="264"/>
      <c r="K8" s="264"/>
      <c r="L8" s="264"/>
      <c r="M8" s="264"/>
      <c r="N8" s="264"/>
      <c r="O8" s="264"/>
      <c r="P8" s="264"/>
      <c r="Q8" s="264"/>
      <c r="R8" s="264"/>
    </row>
    <row r="9" spans="2:18" x14ac:dyDescent="0.25">
      <c r="B9" t="s">
        <v>261</v>
      </c>
      <c r="E9" s="260"/>
      <c r="F9" s="261">
        <f t="shared" si="1"/>
        <v>0</v>
      </c>
      <c r="G9" s="264"/>
      <c r="H9" s="264"/>
      <c r="I9" s="264"/>
      <c r="J9" s="264"/>
      <c r="K9" s="264"/>
      <c r="L9" s="264"/>
      <c r="M9" s="264"/>
      <c r="N9" s="264"/>
      <c r="O9" s="264"/>
      <c r="P9" s="264"/>
      <c r="Q9" s="264"/>
      <c r="R9" s="264"/>
    </row>
    <row r="10" spans="2:18" x14ac:dyDescent="0.25">
      <c r="B10" t="s">
        <v>262</v>
      </c>
      <c r="F10" s="261">
        <f t="shared" si="1"/>
        <v>0</v>
      </c>
      <c r="G10" s="264"/>
      <c r="H10" s="264"/>
      <c r="I10" s="264"/>
      <c r="J10" s="264"/>
      <c r="K10" s="264"/>
      <c r="L10" s="264"/>
      <c r="M10" s="264"/>
      <c r="N10" s="264"/>
      <c r="O10" s="264"/>
      <c r="P10" s="264"/>
      <c r="Q10" s="264"/>
      <c r="R10" s="264"/>
    </row>
    <row r="11" spans="2:18" x14ac:dyDescent="0.25">
      <c r="B11" t="s">
        <v>263</v>
      </c>
      <c r="F11" s="261">
        <f t="shared" si="1"/>
        <v>0</v>
      </c>
      <c r="G11" s="264"/>
      <c r="H11" s="264"/>
      <c r="I11" s="264"/>
      <c r="J11" s="264"/>
      <c r="K11" s="264"/>
      <c r="L11" s="264"/>
      <c r="M11" s="264"/>
      <c r="N11" s="264"/>
      <c r="O11" s="264"/>
      <c r="P11" s="264"/>
      <c r="Q11" s="264"/>
      <c r="R11" s="264"/>
    </row>
    <row r="12" spans="2:18" x14ac:dyDescent="0.25">
      <c r="B12" t="s">
        <v>264</v>
      </c>
      <c r="F12" s="261">
        <f t="shared" si="1"/>
        <v>0</v>
      </c>
      <c r="G12" s="264"/>
      <c r="H12" s="264"/>
      <c r="I12" s="264"/>
      <c r="J12" s="264"/>
      <c r="K12" s="264"/>
      <c r="L12" s="264"/>
      <c r="M12" s="264"/>
      <c r="N12" s="264"/>
      <c r="O12" s="264"/>
      <c r="P12" s="264"/>
      <c r="Q12" s="264"/>
      <c r="R12" s="264"/>
    </row>
    <row r="13" spans="2:18" x14ac:dyDescent="0.25">
      <c r="B13" t="s">
        <v>265</v>
      </c>
      <c r="F13" s="261">
        <f t="shared" si="1"/>
        <v>0</v>
      </c>
      <c r="G13" s="264"/>
      <c r="H13" s="264"/>
      <c r="I13" s="264"/>
      <c r="J13" s="264"/>
      <c r="K13" s="264"/>
      <c r="L13" s="264"/>
      <c r="M13" s="264"/>
      <c r="N13" s="264"/>
      <c r="O13" s="264"/>
      <c r="P13" s="264"/>
      <c r="Q13" s="264"/>
      <c r="R13" s="264"/>
    </row>
    <row r="14" spans="2:18" x14ac:dyDescent="0.25">
      <c r="B14" t="s">
        <v>266</v>
      </c>
      <c r="F14" s="261">
        <f t="shared" si="1"/>
        <v>0</v>
      </c>
      <c r="G14" s="264"/>
      <c r="H14" s="264"/>
      <c r="I14" s="264"/>
      <c r="J14" s="264"/>
      <c r="K14" s="264"/>
      <c r="L14" s="264"/>
      <c r="M14" s="264"/>
      <c r="N14" s="264"/>
      <c r="O14" s="264"/>
      <c r="P14" s="264"/>
      <c r="Q14" s="264"/>
      <c r="R14" s="264"/>
    </row>
    <row r="15" spans="2:18" x14ac:dyDescent="0.25">
      <c r="B15" t="s">
        <v>267</v>
      </c>
      <c r="F15" s="261">
        <f t="shared" si="1"/>
        <v>0</v>
      </c>
      <c r="G15" s="264"/>
      <c r="H15" s="264"/>
      <c r="I15" s="264"/>
      <c r="J15" s="264"/>
      <c r="K15" s="264"/>
      <c r="L15" s="264"/>
      <c r="M15" s="264"/>
      <c r="N15" s="264"/>
      <c r="O15" s="264"/>
      <c r="P15" s="264"/>
      <c r="Q15" s="264"/>
      <c r="R15" s="264"/>
    </row>
    <row r="16" spans="2:18" x14ac:dyDescent="0.25">
      <c r="B16" t="s">
        <v>268</v>
      </c>
      <c r="F16" s="261">
        <f t="shared" si="1"/>
        <v>0</v>
      </c>
      <c r="G16" s="264"/>
      <c r="H16" s="264"/>
      <c r="I16" s="264"/>
      <c r="J16" s="264"/>
      <c r="K16" s="264"/>
      <c r="L16" s="264"/>
      <c r="M16" s="264"/>
      <c r="N16" s="264"/>
      <c r="O16" s="264"/>
      <c r="P16" s="264"/>
      <c r="Q16" s="264"/>
      <c r="R16" s="264"/>
    </row>
    <row r="17" spans="2:18" x14ac:dyDescent="0.25">
      <c r="B17" t="s">
        <v>269</v>
      </c>
      <c r="F17" s="261">
        <f t="shared" si="1"/>
        <v>0</v>
      </c>
      <c r="G17" s="264"/>
      <c r="H17" s="264"/>
      <c r="I17" s="264"/>
      <c r="J17" s="264"/>
      <c r="K17" s="264"/>
      <c r="L17" s="264"/>
      <c r="M17" s="264"/>
      <c r="N17" s="264"/>
      <c r="O17" s="264"/>
      <c r="P17" s="264"/>
      <c r="Q17" s="264"/>
      <c r="R17" s="264"/>
    </row>
    <row r="18" spans="2:18" x14ac:dyDescent="0.25">
      <c r="B18" t="s">
        <v>270</v>
      </c>
      <c r="F18" s="261">
        <f t="shared" si="1"/>
        <v>0</v>
      </c>
      <c r="G18" s="264"/>
      <c r="H18" s="264"/>
      <c r="I18" s="264"/>
      <c r="J18" s="264"/>
      <c r="K18" s="264"/>
      <c r="L18" s="264"/>
      <c r="M18" s="264"/>
      <c r="N18" s="264"/>
      <c r="O18" s="264"/>
      <c r="P18" s="264"/>
      <c r="Q18" s="264"/>
      <c r="R18" s="264"/>
    </row>
    <row r="19" spans="2:18" x14ac:dyDescent="0.25">
      <c r="B19" t="s">
        <v>271</v>
      </c>
      <c r="F19" s="261">
        <f t="shared" si="1"/>
        <v>0</v>
      </c>
      <c r="G19" s="264"/>
      <c r="H19" s="264"/>
      <c r="I19" s="264"/>
      <c r="J19" s="264"/>
      <c r="K19" s="264"/>
      <c r="L19" s="264"/>
      <c r="M19" s="264"/>
      <c r="N19" s="264"/>
      <c r="O19" s="264"/>
      <c r="P19" s="264"/>
      <c r="Q19" s="264"/>
      <c r="R19" s="264"/>
    </row>
    <row r="20" spans="2:18" x14ac:dyDescent="0.25">
      <c r="B20" t="s">
        <v>272</v>
      </c>
      <c r="F20" s="261">
        <f t="shared" si="1"/>
        <v>0</v>
      </c>
      <c r="G20" s="264"/>
      <c r="H20" s="264"/>
      <c r="I20" s="264"/>
      <c r="J20" s="264"/>
      <c r="K20" s="264"/>
      <c r="L20" s="264"/>
      <c r="M20" s="264"/>
      <c r="N20" s="264"/>
      <c r="O20" s="264"/>
      <c r="P20" s="264"/>
      <c r="Q20" s="264"/>
      <c r="R20" s="264"/>
    </row>
    <row r="21" spans="2:18" x14ac:dyDescent="0.25">
      <c r="B21" t="s">
        <v>273</v>
      </c>
      <c r="F21" s="261">
        <f t="shared" si="1"/>
        <v>0</v>
      </c>
      <c r="G21" s="264"/>
      <c r="H21" s="264"/>
      <c r="I21" s="264"/>
      <c r="J21" s="264"/>
      <c r="K21" s="264"/>
      <c r="L21" s="264"/>
      <c r="M21" s="264"/>
      <c r="N21" s="264"/>
      <c r="O21" s="264"/>
      <c r="P21" s="264"/>
      <c r="Q21" s="264"/>
      <c r="R21" s="264"/>
    </row>
    <row r="22" spans="2:18" x14ac:dyDescent="0.25">
      <c r="B22" t="s">
        <v>274</v>
      </c>
      <c r="F22" s="261">
        <f t="shared" si="1"/>
        <v>0</v>
      </c>
      <c r="G22" s="264"/>
      <c r="H22" s="264"/>
      <c r="I22" s="264"/>
      <c r="J22" s="264"/>
      <c r="K22" s="264"/>
      <c r="L22" s="264"/>
      <c r="M22" s="264"/>
      <c r="N22" s="264"/>
      <c r="O22" s="264"/>
      <c r="P22" s="264"/>
      <c r="Q22" s="264"/>
      <c r="R22" s="264"/>
    </row>
    <row r="23" spans="2:18" x14ac:dyDescent="0.25">
      <c r="B23" t="s">
        <v>275</v>
      </c>
      <c r="F23" s="261">
        <f>SUM(F7:F22)</f>
        <v>0</v>
      </c>
      <c r="G23" s="261">
        <f t="shared" ref="G23:R23" si="2">SUM(G7:G22)</f>
        <v>0</v>
      </c>
      <c r="H23" s="261">
        <f t="shared" si="2"/>
        <v>0</v>
      </c>
      <c r="I23" s="261">
        <f t="shared" si="2"/>
        <v>0</v>
      </c>
      <c r="J23" s="261">
        <f t="shared" si="2"/>
        <v>0</v>
      </c>
      <c r="K23" s="261">
        <f t="shared" si="2"/>
        <v>0</v>
      </c>
      <c r="L23" s="261">
        <f t="shared" si="2"/>
        <v>0</v>
      </c>
      <c r="M23" s="261">
        <f t="shared" si="2"/>
        <v>0</v>
      </c>
      <c r="N23" s="261">
        <f t="shared" si="2"/>
        <v>0</v>
      </c>
      <c r="O23" s="261">
        <f t="shared" si="2"/>
        <v>0</v>
      </c>
      <c r="P23" s="261">
        <f t="shared" si="2"/>
        <v>0</v>
      </c>
      <c r="Q23" s="261">
        <f t="shared" si="2"/>
        <v>0</v>
      </c>
      <c r="R23" s="261">
        <f t="shared" si="2"/>
        <v>0</v>
      </c>
    </row>
    <row r="24" spans="2:18" x14ac:dyDescent="0.25">
      <c r="B24" s="217" t="s">
        <v>276</v>
      </c>
      <c r="F24" s="261"/>
      <c r="G24" s="264"/>
      <c r="H24" s="264"/>
      <c r="I24" s="264"/>
      <c r="J24" s="264"/>
      <c r="K24" s="264"/>
      <c r="L24" s="264"/>
      <c r="M24" s="264"/>
      <c r="N24" s="264"/>
      <c r="O24" s="264"/>
      <c r="P24" s="264"/>
      <c r="Q24" s="264"/>
      <c r="R24" s="264"/>
    </row>
    <row r="25" spans="2:18" x14ac:dyDescent="0.25">
      <c r="B25" t="s">
        <v>277</v>
      </c>
      <c r="F25" s="261">
        <f t="shared" ref="F25:F47" si="3">SUM(G25:R25)</f>
        <v>0</v>
      </c>
      <c r="G25" s="264"/>
      <c r="H25" s="264"/>
      <c r="I25" s="264"/>
      <c r="J25" s="264"/>
      <c r="K25" s="264"/>
      <c r="L25" s="264"/>
      <c r="M25" s="264"/>
      <c r="N25" s="264"/>
      <c r="O25" s="264"/>
      <c r="P25" s="264"/>
      <c r="Q25" s="264"/>
      <c r="R25" s="264"/>
    </row>
    <row r="26" spans="2:18" x14ac:dyDescent="0.25">
      <c r="B26" t="s">
        <v>278</v>
      </c>
      <c r="F26" s="261">
        <f t="shared" si="3"/>
        <v>0</v>
      </c>
      <c r="G26" s="264"/>
      <c r="H26" s="264"/>
      <c r="I26" s="264"/>
      <c r="J26" s="264"/>
      <c r="K26" s="264"/>
      <c r="L26" s="264"/>
      <c r="M26" s="264"/>
      <c r="N26" s="264"/>
      <c r="O26" s="264"/>
      <c r="P26" s="264"/>
      <c r="Q26" s="264"/>
      <c r="R26" s="264"/>
    </row>
    <row r="27" spans="2:18" x14ac:dyDescent="0.25">
      <c r="B27" t="s">
        <v>279</v>
      </c>
      <c r="F27" s="261">
        <f t="shared" si="3"/>
        <v>0</v>
      </c>
      <c r="G27" s="264"/>
      <c r="H27" s="264"/>
      <c r="I27" s="264"/>
      <c r="J27" s="264"/>
      <c r="K27" s="264"/>
      <c r="L27" s="264"/>
      <c r="M27" s="264"/>
      <c r="N27" s="264"/>
      <c r="O27" s="264"/>
      <c r="P27" s="264"/>
      <c r="Q27" s="264"/>
      <c r="R27" s="264"/>
    </row>
    <row r="28" spans="2:18" x14ac:dyDescent="0.25">
      <c r="B28" t="s">
        <v>280</v>
      </c>
      <c r="F28" s="261">
        <f t="shared" si="3"/>
        <v>0</v>
      </c>
      <c r="G28" s="264"/>
      <c r="H28" s="264"/>
      <c r="I28" s="264"/>
      <c r="J28" s="264"/>
      <c r="K28" s="264"/>
      <c r="L28" s="264"/>
      <c r="M28" s="264"/>
      <c r="N28" s="264"/>
      <c r="O28" s="264"/>
      <c r="P28" s="264"/>
      <c r="Q28" s="264"/>
      <c r="R28" s="264"/>
    </row>
    <row r="29" spans="2:18" x14ac:dyDescent="0.25">
      <c r="B29" t="s">
        <v>281</v>
      </c>
      <c r="F29" s="261">
        <f t="shared" si="3"/>
        <v>0</v>
      </c>
      <c r="G29" s="264"/>
      <c r="H29" s="264"/>
      <c r="I29" s="264"/>
      <c r="J29" s="264"/>
      <c r="K29" s="264"/>
      <c r="L29" s="264"/>
      <c r="M29" s="264"/>
      <c r="N29" s="264"/>
      <c r="O29" s="264"/>
      <c r="P29" s="264"/>
      <c r="Q29" s="264"/>
      <c r="R29" s="264"/>
    </row>
    <row r="30" spans="2:18" x14ac:dyDescent="0.25">
      <c r="B30" t="s">
        <v>282</v>
      </c>
      <c r="F30" s="261">
        <f t="shared" si="3"/>
        <v>0</v>
      </c>
      <c r="G30" s="264"/>
      <c r="H30" s="264"/>
      <c r="I30" s="264"/>
      <c r="J30" s="264"/>
      <c r="K30" s="264"/>
      <c r="L30" s="264"/>
      <c r="M30" s="264"/>
      <c r="N30" s="264"/>
      <c r="O30" s="264"/>
      <c r="P30" s="264"/>
      <c r="Q30" s="264"/>
      <c r="R30" s="264"/>
    </row>
    <row r="31" spans="2:18" x14ac:dyDescent="0.25">
      <c r="B31" t="s">
        <v>283</v>
      </c>
      <c r="F31" s="261">
        <f t="shared" si="3"/>
        <v>0</v>
      </c>
      <c r="G31" s="264"/>
      <c r="H31" s="264"/>
      <c r="I31" s="264"/>
      <c r="J31" s="264"/>
      <c r="K31" s="264"/>
      <c r="L31" s="264"/>
      <c r="M31" s="264"/>
      <c r="N31" s="264"/>
      <c r="O31" s="264"/>
      <c r="P31" s="264"/>
      <c r="Q31" s="264"/>
      <c r="R31" s="264"/>
    </row>
    <row r="32" spans="2:18" x14ac:dyDescent="0.25">
      <c r="B32" t="s">
        <v>284</v>
      </c>
      <c r="F32" s="261">
        <f t="shared" si="3"/>
        <v>0</v>
      </c>
      <c r="G32" s="264"/>
      <c r="H32" s="264"/>
      <c r="I32" s="264"/>
      <c r="J32" s="264"/>
      <c r="K32" s="264"/>
      <c r="L32" s="264"/>
      <c r="M32" s="264"/>
      <c r="N32" s="264"/>
      <c r="O32" s="264"/>
      <c r="P32" s="264"/>
      <c r="Q32" s="264"/>
      <c r="R32" s="264"/>
    </row>
    <row r="33" spans="2:18" x14ac:dyDescent="0.25">
      <c r="B33" t="s">
        <v>285</v>
      </c>
      <c r="F33" s="261">
        <f t="shared" si="3"/>
        <v>0</v>
      </c>
      <c r="G33" s="264"/>
      <c r="H33" s="264"/>
      <c r="I33" s="264"/>
      <c r="J33" s="264"/>
      <c r="K33" s="264"/>
      <c r="L33" s="264"/>
      <c r="M33" s="264"/>
      <c r="N33" s="264"/>
      <c r="O33" s="264"/>
      <c r="P33" s="264"/>
      <c r="Q33" s="264"/>
      <c r="R33" s="264"/>
    </row>
    <row r="34" spans="2:18" x14ac:dyDescent="0.25">
      <c r="B34" t="s">
        <v>286</v>
      </c>
      <c r="F34" s="261">
        <f t="shared" si="3"/>
        <v>0</v>
      </c>
      <c r="G34" s="264"/>
      <c r="H34" s="264"/>
      <c r="I34" s="264"/>
      <c r="J34" s="264"/>
      <c r="K34" s="264"/>
      <c r="L34" s="264"/>
      <c r="M34" s="264"/>
      <c r="N34" s="264"/>
      <c r="O34" s="264"/>
      <c r="P34" s="264"/>
      <c r="Q34" s="264"/>
      <c r="R34" s="264"/>
    </row>
    <row r="35" spans="2:18" x14ac:dyDescent="0.25">
      <c r="B35" t="s">
        <v>287</v>
      </c>
      <c r="F35" s="261">
        <f t="shared" si="3"/>
        <v>0</v>
      </c>
      <c r="G35" s="264"/>
      <c r="H35" s="264"/>
      <c r="I35" s="264"/>
      <c r="J35" s="264"/>
      <c r="K35" s="264"/>
      <c r="L35" s="264"/>
      <c r="M35" s="264"/>
      <c r="N35" s="264"/>
      <c r="O35" s="264"/>
      <c r="P35" s="264"/>
      <c r="Q35" s="264"/>
      <c r="R35" s="264"/>
    </row>
    <row r="36" spans="2:18" x14ac:dyDescent="0.25">
      <c r="B36" t="s">
        <v>288</v>
      </c>
      <c r="F36" s="261">
        <f t="shared" si="3"/>
        <v>0</v>
      </c>
      <c r="G36" s="264"/>
      <c r="H36" s="264"/>
      <c r="I36" s="264"/>
      <c r="J36" s="264"/>
      <c r="K36" s="264"/>
      <c r="L36" s="264"/>
      <c r="M36" s="264"/>
      <c r="N36" s="264"/>
      <c r="O36" s="264"/>
      <c r="P36" s="264"/>
      <c r="Q36" s="264"/>
      <c r="R36" s="264"/>
    </row>
    <row r="37" spans="2:18" x14ac:dyDescent="0.25">
      <c r="B37" t="s">
        <v>289</v>
      </c>
      <c r="F37" s="261">
        <f t="shared" si="3"/>
        <v>0</v>
      </c>
      <c r="G37" s="264"/>
      <c r="H37" s="264"/>
      <c r="I37" s="264"/>
      <c r="J37" s="264"/>
      <c r="K37" s="264"/>
      <c r="L37" s="264"/>
      <c r="M37" s="264"/>
      <c r="N37" s="264"/>
      <c r="O37" s="264"/>
      <c r="P37" s="264"/>
      <c r="Q37" s="264"/>
      <c r="R37" s="264"/>
    </row>
    <row r="38" spans="2:18" x14ac:dyDescent="0.25">
      <c r="B38" t="s">
        <v>290</v>
      </c>
      <c r="F38" s="261">
        <f t="shared" si="3"/>
        <v>0</v>
      </c>
      <c r="G38" s="264"/>
      <c r="H38" s="264"/>
      <c r="I38" s="264"/>
      <c r="J38" s="264"/>
      <c r="K38" s="264"/>
      <c r="L38" s="264"/>
      <c r="M38" s="264"/>
      <c r="N38" s="264"/>
      <c r="O38" s="264"/>
      <c r="P38" s="264"/>
      <c r="Q38" s="264"/>
      <c r="R38" s="264"/>
    </row>
    <row r="39" spans="2:18" x14ac:dyDescent="0.25">
      <c r="B39" t="s">
        <v>291</v>
      </c>
      <c r="F39" s="261">
        <f t="shared" si="3"/>
        <v>0</v>
      </c>
      <c r="G39" s="264"/>
      <c r="H39" s="264"/>
      <c r="I39" s="264"/>
      <c r="J39" s="264"/>
      <c r="K39" s="264"/>
      <c r="L39" s="264"/>
      <c r="M39" s="264"/>
      <c r="N39" s="264"/>
      <c r="O39" s="264"/>
      <c r="P39" s="264"/>
      <c r="Q39" s="264"/>
      <c r="R39" s="264"/>
    </row>
    <row r="40" spans="2:18" x14ac:dyDescent="0.25">
      <c r="B40" t="s">
        <v>292</v>
      </c>
      <c r="F40" s="261">
        <f t="shared" si="3"/>
        <v>0</v>
      </c>
      <c r="G40" s="264"/>
      <c r="H40" s="264"/>
      <c r="I40" s="264"/>
      <c r="J40" s="264"/>
      <c r="K40" s="264"/>
      <c r="L40" s="264"/>
      <c r="M40" s="264"/>
      <c r="N40" s="264"/>
      <c r="O40" s="264"/>
      <c r="P40" s="264"/>
      <c r="Q40" s="264"/>
      <c r="R40" s="264"/>
    </row>
    <row r="41" spans="2:18" x14ac:dyDescent="0.25">
      <c r="B41" t="s">
        <v>293</v>
      </c>
      <c r="F41" s="261">
        <f t="shared" si="3"/>
        <v>0</v>
      </c>
      <c r="G41" s="264"/>
      <c r="H41" s="264"/>
      <c r="I41" s="264"/>
      <c r="J41" s="264"/>
      <c r="K41" s="264"/>
      <c r="L41" s="264"/>
      <c r="M41" s="264"/>
      <c r="N41" s="264"/>
      <c r="O41" s="264"/>
      <c r="P41" s="264"/>
      <c r="Q41" s="264"/>
      <c r="R41" s="264"/>
    </row>
    <row r="42" spans="2:18" x14ac:dyDescent="0.25">
      <c r="B42" t="s">
        <v>294</v>
      </c>
      <c r="F42" s="261">
        <f t="shared" si="3"/>
        <v>0</v>
      </c>
      <c r="G42" s="264"/>
      <c r="H42" s="264"/>
      <c r="I42" s="264"/>
      <c r="J42" s="264"/>
      <c r="K42" s="264"/>
      <c r="L42" s="264"/>
      <c r="M42" s="264"/>
      <c r="N42" s="264"/>
      <c r="O42" s="264"/>
      <c r="P42" s="264"/>
      <c r="Q42" s="264"/>
      <c r="R42" s="264"/>
    </row>
    <row r="43" spans="2:18" x14ac:dyDescent="0.25">
      <c r="B43" t="s">
        <v>295</v>
      </c>
      <c r="F43" s="261">
        <f t="shared" si="3"/>
        <v>0</v>
      </c>
      <c r="G43" s="264"/>
      <c r="H43" s="264"/>
      <c r="I43" s="264"/>
      <c r="J43" s="264"/>
      <c r="K43" s="264"/>
      <c r="L43" s="264"/>
      <c r="M43" s="264"/>
      <c r="N43" s="264"/>
      <c r="O43" s="264"/>
      <c r="P43" s="264"/>
      <c r="Q43" s="264"/>
      <c r="R43" s="264"/>
    </row>
    <row r="44" spans="2:18" x14ac:dyDescent="0.25">
      <c r="B44" t="s">
        <v>296</v>
      </c>
      <c r="F44" s="261">
        <f t="shared" si="3"/>
        <v>0</v>
      </c>
      <c r="G44" s="264"/>
      <c r="H44" s="264"/>
      <c r="I44" s="264"/>
      <c r="J44" s="264"/>
      <c r="K44" s="264"/>
      <c r="L44" s="264"/>
      <c r="M44" s="264"/>
      <c r="N44" s="264"/>
      <c r="O44" s="264"/>
      <c r="P44" s="264"/>
      <c r="Q44" s="264"/>
      <c r="R44" s="264"/>
    </row>
    <row r="45" spans="2:18" x14ac:dyDescent="0.25">
      <c r="B45" t="s">
        <v>297</v>
      </c>
      <c r="F45" s="261">
        <f t="shared" si="3"/>
        <v>0</v>
      </c>
      <c r="G45" s="264"/>
      <c r="H45" s="264"/>
      <c r="I45" s="264"/>
      <c r="J45" s="264"/>
      <c r="K45" s="264"/>
      <c r="L45" s="264"/>
      <c r="M45" s="264"/>
      <c r="N45" s="264"/>
      <c r="O45" s="264"/>
      <c r="P45" s="264"/>
      <c r="Q45" s="264"/>
      <c r="R45" s="264"/>
    </row>
    <row r="46" spans="2:18" x14ac:dyDescent="0.25">
      <c r="B46" t="s">
        <v>298</v>
      </c>
      <c r="F46" s="261">
        <f t="shared" si="3"/>
        <v>0</v>
      </c>
      <c r="G46" s="264"/>
      <c r="H46" s="264"/>
      <c r="I46" s="264"/>
      <c r="J46" s="264"/>
      <c r="K46" s="264"/>
      <c r="L46" s="264"/>
      <c r="M46" s="264"/>
      <c r="N46" s="264"/>
      <c r="O46" s="264"/>
      <c r="P46" s="264"/>
      <c r="Q46" s="264"/>
      <c r="R46" s="264"/>
    </row>
    <row r="47" spans="2:18" x14ac:dyDescent="0.25">
      <c r="B47" t="s">
        <v>299</v>
      </c>
      <c r="F47" s="261">
        <f t="shared" si="3"/>
        <v>0</v>
      </c>
      <c r="G47" s="264"/>
      <c r="H47" s="264"/>
      <c r="I47" s="264"/>
      <c r="J47" s="264"/>
      <c r="K47" s="264"/>
      <c r="L47" s="264"/>
      <c r="M47" s="264"/>
      <c r="N47" s="264"/>
      <c r="O47" s="264"/>
      <c r="P47" s="264"/>
      <c r="Q47" s="264"/>
      <c r="R47" s="264"/>
    </row>
    <row r="48" spans="2:18" x14ac:dyDescent="0.25">
      <c r="B48" t="s">
        <v>300</v>
      </c>
      <c r="F48" s="261">
        <f>SUM(F25:F47)</f>
        <v>0</v>
      </c>
      <c r="G48" s="261">
        <f t="shared" ref="G48:R48" si="4">SUM(G25:G47)</f>
        <v>0</v>
      </c>
      <c r="H48" s="261">
        <f t="shared" si="4"/>
        <v>0</v>
      </c>
      <c r="I48" s="261">
        <f t="shared" si="4"/>
        <v>0</v>
      </c>
      <c r="J48" s="261">
        <f t="shared" si="4"/>
        <v>0</v>
      </c>
      <c r="K48" s="261">
        <f t="shared" si="4"/>
        <v>0</v>
      </c>
      <c r="L48" s="261">
        <f t="shared" si="4"/>
        <v>0</v>
      </c>
      <c r="M48" s="261">
        <f t="shared" si="4"/>
        <v>0</v>
      </c>
      <c r="N48" s="261">
        <f t="shared" si="4"/>
        <v>0</v>
      </c>
      <c r="O48" s="261">
        <f t="shared" si="4"/>
        <v>0</v>
      </c>
      <c r="P48" s="261">
        <f t="shared" si="4"/>
        <v>0</v>
      </c>
      <c r="Q48" s="261">
        <f t="shared" si="4"/>
        <v>0</v>
      </c>
      <c r="R48" s="261">
        <f t="shared" si="4"/>
        <v>0</v>
      </c>
    </row>
    <row r="49" spans="2:18" x14ac:dyDescent="0.25">
      <c r="B49" t="s">
        <v>301</v>
      </c>
      <c r="F49" s="261">
        <f>SUM(F23-F48)</f>
        <v>0</v>
      </c>
      <c r="G49" s="261">
        <f t="shared" ref="G49:R49" si="5">SUM(G23-G48)</f>
        <v>0</v>
      </c>
      <c r="H49" s="261">
        <f t="shared" si="5"/>
        <v>0</v>
      </c>
      <c r="I49" s="261">
        <f t="shared" si="5"/>
        <v>0</v>
      </c>
      <c r="J49" s="261">
        <f t="shared" si="5"/>
        <v>0</v>
      </c>
      <c r="K49" s="261">
        <f t="shared" si="5"/>
        <v>0</v>
      </c>
      <c r="L49" s="261">
        <f t="shared" si="5"/>
        <v>0</v>
      </c>
      <c r="M49" s="261">
        <f t="shared" si="5"/>
        <v>0</v>
      </c>
      <c r="N49" s="261">
        <f t="shared" si="5"/>
        <v>0</v>
      </c>
      <c r="O49" s="261">
        <f t="shared" si="5"/>
        <v>0</v>
      </c>
      <c r="P49" s="261">
        <f t="shared" si="5"/>
        <v>0</v>
      </c>
      <c r="Q49" s="261">
        <f t="shared" si="5"/>
        <v>0</v>
      </c>
      <c r="R49" s="261">
        <f t="shared" si="5"/>
        <v>0</v>
      </c>
    </row>
    <row r="50" spans="2:18" x14ac:dyDescent="0.25">
      <c r="B50" t="s">
        <v>302</v>
      </c>
      <c r="F50" s="262"/>
      <c r="G50" s="264"/>
      <c r="H50" s="264"/>
      <c r="I50" s="264"/>
      <c r="J50" s="264"/>
      <c r="K50" s="264"/>
      <c r="L50" s="264"/>
      <c r="M50" s="264"/>
      <c r="N50" s="264"/>
      <c r="O50" s="264"/>
      <c r="P50" s="264"/>
      <c r="Q50" s="264"/>
      <c r="R50" s="264"/>
    </row>
    <row r="51" spans="2:18" x14ac:dyDescent="0.25">
      <c r="B51" t="s">
        <v>303</v>
      </c>
      <c r="F51" s="262"/>
      <c r="G51" s="264"/>
      <c r="H51" s="264"/>
      <c r="I51" s="264"/>
      <c r="J51" s="264"/>
      <c r="K51" s="264"/>
      <c r="L51" s="264"/>
      <c r="M51" s="264"/>
      <c r="N51" s="264"/>
      <c r="O51" s="264"/>
      <c r="P51" s="264"/>
      <c r="Q51" s="264"/>
      <c r="R51" s="264"/>
    </row>
    <row r="52" spans="2:18" x14ac:dyDescent="0.25">
      <c r="B52" t="s">
        <v>304</v>
      </c>
      <c r="F52" s="262"/>
      <c r="G52" s="264"/>
      <c r="H52" s="264"/>
      <c r="I52" s="264"/>
      <c r="J52" s="264"/>
      <c r="K52" s="264"/>
      <c r="L52" s="264"/>
      <c r="M52" s="264"/>
      <c r="N52" s="264"/>
      <c r="O52" s="264"/>
      <c r="P52" s="264"/>
      <c r="Q52" s="264"/>
      <c r="R52" s="264"/>
    </row>
    <row r="53" spans="2:18" x14ac:dyDescent="0.25">
      <c r="B53" t="s">
        <v>305</v>
      </c>
      <c r="F53" s="262"/>
      <c r="G53" s="264"/>
      <c r="H53" s="264"/>
      <c r="I53" s="264"/>
      <c r="J53" s="264"/>
      <c r="K53" s="264"/>
      <c r="L53" s="264"/>
      <c r="M53" s="264"/>
      <c r="N53" s="264"/>
      <c r="O53" s="264"/>
      <c r="P53" s="264"/>
      <c r="Q53" s="264"/>
      <c r="R53" s="264"/>
    </row>
    <row r="54" spans="2:18" x14ac:dyDescent="0.25">
      <c r="B54" t="s">
        <v>306</v>
      </c>
      <c r="F54" s="262"/>
      <c r="G54" s="261">
        <f>SUM(G49+G50-G51-G52-G53)</f>
        <v>0</v>
      </c>
      <c r="H54" s="261">
        <f t="shared" ref="H54:R54" si="6">SUM(H49+H50-H51-H52-H53)</f>
        <v>0</v>
      </c>
      <c r="I54" s="261">
        <f t="shared" si="6"/>
        <v>0</v>
      </c>
      <c r="J54" s="261">
        <f t="shared" si="6"/>
        <v>0</v>
      </c>
      <c r="K54" s="261">
        <f t="shared" si="6"/>
        <v>0</v>
      </c>
      <c r="L54" s="261">
        <f t="shared" si="6"/>
        <v>0</v>
      </c>
      <c r="M54" s="261">
        <f t="shared" si="6"/>
        <v>0</v>
      </c>
      <c r="N54" s="261">
        <f t="shared" si="6"/>
        <v>0</v>
      </c>
      <c r="O54" s="261">
        <f t="shared" si="6"/>
        <v>0</v>
      </c>
      <c r="P54" s="261">
        <f t="shared" si="6"/>
        <v>0</v>
      </c>
      <c r="Q54" s="261">
        <f t="shared" si="6"/>
        <v>0</v>
      </c>
      <c r="R54" s="261">
        <f t="shared" si="6"/>
        <v>0</v>
      </c>
    </row>
    <row r="55" spans="2:18" x14ac:dyDescent="0.25">
      <c r="B55" t="s">
        <v>307</v>
      </c>
      <c r="F55" s="262"/>
      <c r="G55" s="264"/>
      <c r="H55" s="264"/>
      <c r="I55" s="264"/>
      <c r="J55" s="264"/>
      <c r="K55" s="264"/>
      <c r="L55" s="264"/>
      <c r="M55" s="264"/>
      <c r="N55" s="264"/>
      <c r="O55" s="264"/>
      <c r="P55" s="264"/>
      <c r="Q55" s="264"/>
      <c r="R55" s="264"/>
    </row>
    <row r="56" spans="2:18" x14ac:dyDescent="0.25">
      <c r="B56" t="s">
        <v>308</v>
      </c>
      <c r="F56" s="262"/>
      <c r="G56" s="264"/>
      <c r="H56" s="264"/>
      <c r="I56" s="264"/>
      <c r="J56" s="264"/>
      <c r="K56" s="264"/>
      <c r="L56" s="264"/>
      <c r="M56" s="264"/>
      <c r="N56" s="264"/>
      <c r="O56" s="264"/>
      <c r="P56" s="264"/>
      <c r="Q56" s="264"/>
      <c r="R56" s="264"/>
    </row>
    <row r="57" spans="2:18" x14ac:dyDescent="0.25">
      <c r="B57" t="s">
        <v>309</v>
      </c>
      <c r="F57" s="262"/>
      <c r="G57" s="261">
        <f>SUM(G54+G55-G56)</f>
        <v>0</v>
      </c>
      <c r="H57" s="261">
        <f t="shared" ref="H57:R57" si="7">SUM(H54+H55-H56)</f>
        <v>0</v>
      </c>
      <c r="I57" s="261">
        <f t="shared" si="7"/>
        <v>0</v>
      </c>
      <c r="J57" s="261">
        <f t="shared" si="7"/>
        <v>0</v>
      </c>
      <c r="K57" s="261">
        <f t="shared" si="7"/>
        <v>0</v>
      </c>
      <c r="L57" s="261">
        <f t="shared" si="7"/>
        <v>0</v>
      </c>
      <c r="M57" s="261">
        <f t="shared" si="7"/>
        <v>0</v>
      </c>
      <c r="N57" s="261">
        <f t="shared" si="7"/>
        <v>0</v>
      </c>
      <c r="O57" s="261">
        <f t="shared" si="7"/>
        <v>0</v>
      </c>
      <c r="P57" s="261">
        <f t="shared" si="7"/>
        <v>0</v>
      </c>
      <c r="Q57" s="261">
        <f t="shared" si="7"/>
        <v>0</v>
      </c>
      <c r="R57" s="261">
        <f t="shared" si="7"/>
        <v>0</v>
      </c>
    </row>
    <row r="58" spans="2:18" x14ac:dyDescent="0.25">
      <c r="B58" t="s">
        <v>310</v>
      </c>
      <c r="F58" s="262"/>
      <c r="G58" s="261">
        <f>SUM(F4+G55-G56)</f>
        <v>0</v>
      </c>
      <c r="H58" s="261">
        <f>SUM(G58+H55-H56)</f>
        <v>0</v>
      </c>
      <c r="I58" s="261">
        <f t="shared" ref="I58:R58" si="8">SUM(H58+I55-I56)</f>
        <v>0</v>
      </c>
      <c r="J58" s="261">
        <f t="shared" si="8"/>
        <v>0</v>
      </c>
      <c r="K58" s="261">
        <f t="shared" si="8"/>
        <v>0</v>
      </c>
      <c r="L58" s="261">
        <f t="shared" si="8"/>
        <v>0</v>
      </c>
      <c r="M58" s="261">
        <f t="shared" si="8"/>
        <v>0</v>
      </c>
      <c r="N58" s="261">
        <f t="shared" si="8"/>
        <v>0</v>
      </c>
      <c r="O58" s="261">
        <f t="shared" si="8"/>
        <v>0</v>
      </c>
      <c r="P58" s="261">
        <f t="shared" si="8"/>
        <v>0</v>
      </c>
      <c r="Q58" s="261">
        <f t="shared" si="8"/>
        <v>0</v>
      </c>
      <c r="R58" s="261">
        <f t="shared" si="8"/>
        <v>0</v>
      </c>
    </row>
  </sheetData>
  <sheetProtection algorithmName="SHA-512" hashValue="+N5NaImXUKq/b+A0He4JwfgH78Bk4kF285rSFn+or8QMz5R1qgp8OC7ac5b6SUXNRGwRWaRDueurYw95ayp04g==" saltValue="rJRFu5e8vEGofFZ2/Z1hzA==" spinCount="100000" sheet="1" objects="1" scenarios="1"/>
  <printOptions horizontalCentered="1" verticalCentered="1"/>
  <pageMargins left="0.1" right="0.1" top="0.1" bottom="0.1" header="0.3" footer="0.3"/>
  <pageSetup scale="6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2:O74"/>
  <sheetViews>
    <sheetView showZeros="0" zoomScaleNormal="100" workbookViewId="0"/>
  </sheetViews>
  <sheetFormatPr defaultRowHeight="15" x14ac:dyDescent="0.25"/>
  <cols>
    <col min="1" max="1" width="1.7109375" style="1" customWidth="1"/>
    <col min="2" max="4" width="9.140625" style="1" customWidth="1"/>
    <col min="5" max="5" width="9.140625" style="1"/>
    <col min="6" max="6" width="9.140625" style="1" customWidth="1"/>
    <col min="7" max="7" width="9.85546875" style="1" bestFit="1" customWidth="1"/>
    <col min="8" max="8" width="1.85546875" style="1" customWidth="1"/>
    <col min="9" max="9" width="11" style="1" customWidth="1"/>
    <col min="10" max="10" width="10.7109375" style="1" customWidth="1"/>
    <col min="11" max="11" width="7.5703125" style="1" customWidth="1"/>
    <col min="12" max="12" width="9.140625" style="1" customWidth="1"/>
    <col min="13" max="13" width="9.140625" style="1"/>
    <col min="14" max="14" width="9.42578125" style="1" customWidth="1"/>
    <col min="15" max="15" width="10.5703125" style="1" customWidth="1"/>
    <col min="16" max="16384" width="9.140625" style="1"/>
  </cols>
  <sheetData>
    <row r="2" spans="2:15" x14ac:dyDescent="0.25">
      <c r="I2" s="376">
        <f>'Start Here'!C7</f>
        <v>0</v>
      </c>
      <c r="J2" s="376"/>
      <c r="K2" s="376"/>
      <c r="L2" s="376"/>
      <c r="M2" s="376"/>
      <c r="N2" s="376"/>
      <c r="O2" s="376"/>
    </row>
    <row r="3" spans="2:15" x14ac:dyDescent="0.25">
      <c r="O3" s="129" t="str">
        <f>IF('Start Here'!E9="","Balance Sheet",(TEXT('Start Here'!E9,"mm/dd/yyyy")&amp;" Balance Sheet"))</f>
        <v>Balance Sheet</v>
      </c>
    </row>
    <row r="4" spans="2:15" ht="7.5" customHeight="1" x14ac:dyDescent="0.25"/>
    <row r="5" spans="2:15" x14ac:dyDescent="0.25">
      <c r="B5" s="130" t="s">
        <v>0</v>
      </c>
      <c r="C5" s="131"/>
      <c r="D5" s="131"/>
      <c r="E5" s="132"/>
      <c r="F5" s="132"/>
      <c r="G5" s="133" t="s">
        <v>1</v>
      </c>
      <c r="H5" s="193"/>
      <c r="I5" s="131" t="s">
        <v>2</v>
      </c>
      <c r="J5" s="131"/>
      <c r="K5" s="132"/>
      <c r="L5" s="132"/>
      <c r="M5" s="132"/>
      <c r="N5" s="132"/>
      <c r="O5" s="134" t="s">
        <v>3</v>
      </c>
    </row>
    <row r="6" spans="2:15" x14ac:dyDescent="0.25">
      <c r="B6" s="135"/>
      <c r="H6" s="135"/>
      <c r="O6" s="136"/>
    </row>
    <row r="7" spans="2:15" x14ac:dyDescent="0.25">
      <c r="B7" s="137" t="s">
        <v>203</v>
      </c>
      <c r="C7" s="126"/>
      <c r="D7" s="126"/>
      <c r="E7" s="126"/>
      <c r="F7" s="126"/>
      <c r="G7" s="138" t="str">
        <f>IF(Assets!G19="","",Assets!G19)</f>
        <v/>
      </c>
      <c r="H7" s="194"/>
      <c r="I7" s="126" t="s">
        <v>65</v>
      </c>
      <c r="J7" s="126"/>
      <c r="K7" s="126"/>
      <c r="L7" s="126"/>
      <c r="M7" s="126"/>
      <c r="N7" s="126"/>
      <c r="O7" s="139" t="str">
        <f>IF(SUM(Liabilities!M66,Liabilities!L103,Liabilities!L150)=0,"",SUM(Liabilities!M66,Liabilities!L103,Liabilities!L150))</f>
        <v/>
      </c>
    </row>
    <row r="8" spans="2:15" x14ac:dyDescent="0.25">
      <c r="B8" s="137" t="s">
        <v>204</v>
      </c>
      <c r="C8" s="126"/>
      <c r="D8" s="126"/>
      <c r="E8" s="126"/>
      <c r="F8" s="126"/>
      <c r="G8" s="138" t="str">
        <f>IF(Assets!N13="","",Assets!N13)</f>
        <v/>
      </c>
      <c r="H8" s="194"/>
      <c r="I8" s="126" t="s">
        <v>218</v>
      </c>
      <c r="J8" s="126"/>
      <c r="K8" s="126"/>
      <c r="L8" s="126"/>
      <c r="M8" s="126"/>
      <c r="N8" s="126"/>
      <c r="O8" s="139" t="str">
        <f>IF(Liabilities!N36="","",Liabilities!N36)</f>
        <v/>
      </c>
    </row>
    <row r="9" spans="2:15" x14ac:dyDescent="0.25">
      <c r="B9" s="137" t="s">
        <v>205</v>
      </c>
      <c r="C9" s="126"/>
      <c r="D9" s="126"/>
      <c r="E9" s="126"/>
      <c r="F9" s="126"/>
      <c r="G9" s="138" t="str">
        <f>IF(Assets!G30="","",Assets!G30)</f>
        <v/>
      </c>
      <c r="H9" s="194"/>
      <c r="I9" s="126"/>
      <c r="J9" s="126"/>
      <c r="K9" s="126"/>
      <c r="L9" s="126"/>
      <c r="N9" s="378" t="s">
        <v>12</v>
      </c>
      <c r="O9" s="377" t="s">
        <v>13</v>
      </c>
    </row>
    <row r="10" spans="2:15" x14ac:dyDescent="0.25">
      <c r="B10" s="137" t="s">
        <v>206</v>
      </c>
      <c r="C10" s="126"/>
      <c r="D10" s="126"/>
      <c r="E10" s="126"/>
      <c r="F10" s="126"/>
      <c r="G10" s="138" t="str">
        <f>IF(Assets!N32="","",Assets!N32)</f>
        <v/>
      </c>
      <c r="H10" s="194"/>
      <c r="I10" s="126" t="s">
        <v>219</v>
      </c>
      <c r="J10" s="126"/>
      <c r="K10" s="126"/>
      <c r="L10" s="126"/>
      <c r="N10" s="378"/>
      <c r="O10" s="377"/>
    </row>
    <row r="11" spans="2:15" x14ac:dyDescent="0.25">
      <c r="B11" s="137" t="s">
        <v>207</v>
      </c>
      <c r="C11" s="126"/>
      <c r="D11" s="126"/>
      <c r="E11" s="126"/>
      <c r="F11" s="126"/>
      <c r="G11" s="138" t="str">
        <f>IF(Assets!G39="","",Assets!G39)</f>
        <v/>
      </c>
      <c r="H11" s="194"/>
      <c r="I11" s="369" t="str">
        <f>IF(Liabilities!B41="","",Liabilities!B41)</f>
        <v/>
      </c>
      <c r="J11" s="369"/>
      <c r="K11" s="369"/>
      <c r="L11" s="369"/>
      <c r="N11" s="140" t="str">
        <f>IF(Liabilities!K41="","",Liabilities!K41)</f>
        <v/>
      </c>
      <c r="O11" s="139" t="str">
        <f>IF(Liabilities!L41="","",Liabilities!L41)</f>
        <v/>
      </c>
    </row>
    <row r="12" spans="2:15" x14ac:dyDescent="0.25">
      <c r="B12" s="137" t="s">
        <v>208</v>
      </c>
      <c r="C12" s="126"/>
      <c r="D12" s="126"/>
      <c r="E12" s="126"/>
      <c r="F12" s="126"/>
      <c r="G12" s="138" t="str">
        <f>IF(Assets!N42="","",Assets!N42)</f>
        <v/>
      </c>
      <c r="H12" s="194"/>
      <c r="I12" s="369" t="str">
        <f>IF(Liabilities!B42="","",Liabilities!B42)</f>
        <v/>
      </c>
      <c r="J12" s="369"/>
      <c r="K12" s="369"/>
      <c r="L12" s="369"/>
      <c r="N12" s="140" t="str">
        <f>IF(Liabilities!K42="","",Liabilities!K42)</f>
        <v/>
      </c>
      <c r="O12" s="139" t="str">
        <f>IF(Liabilities!L42="","",Liabilities!L42)</f>
        <v/>
      </c>
    </row>
    <row r="13" spans="2:15" x14ac:dyDescent="0.25">
      <c r="B13" s="137" t="s">
        <v>209</v>
      </c>
      <c r="C13" s="126"/>
      <c r="D13" s="126"/>
      <c r="E13" s="126"/>
      <c r="F13" s="126"/>
      <c r="G13" s="138" t="str">
        <f>IF(Assets!G57="","",Assets!G57)</f>
        <v/>
      </c>
      <c r="H13" s="194"/>
      <c r="I13" s="369" t="str">
        <f>IF(Liabilities!B43="","",Liabilities!B43)</f>
        <v/>
      </c>
      <c r="J13" s="369"/>
      <c r="K13" s="369"/>
      <c r="L13" s="369"/>
      <c r="N13" s="140" t="str">
        <f>IF(Liabilities!K43="","",Liabilities!K43)</f>
        <v/>
      </c>
      <c r="O13" s="139" t="str">
        <f>IF(Liabilities!L43="","",Liabilities!L43)</f>
        <v/>
      </c>
    </row>
    <row r="14" spans="2:15" x14ac:dyDescent="0.25">
      <c r="B14" s="137" t="s">
        <v>210</v>
      </c>
      <c r="C14" s="126"/>
      <c r="D14" s="126"/>
      <c r="E14" s="126"/>
      <c r="F14" s="126"/>
      <c r="G14" s="138" t="str">
        <f>IF(Assets!N55="","",Assets!N55)</f>
        <v/>
      </c>
      <c r="H14" s="194"/>
      <c r="I14" s="369" t="str">
        <f>IF(Liabilities!B44="","",Liabilities!B44)</f>
        <v/>
      </c>
      <c r="J14" s="369"/>
      <c r="K14" s="369"/>
      <c r="L14" s="369"/>
      <c r="N14" s="140" t="str">
        <f>IF(Liabilities!K44="","",Liabilities!K44)</f>
        <v/>
      </c>
      <c r="O14" s="139" t="str">
        <f>IF(Liabilities!L44="","",Liabilities!L44)</f>
        <v/>
      </c>
    </row>
    <row r="15" spans="2:15" x14ac:dyDescent="0.25">
      <c r="B15" s="137"/>
      <c r="C15" s="126"/>
      <c r="D15" s="126"/>
      <c r="E15" s="138"/>
      <c r="F15" s="142" t="s">
        <v>230</v>
      </c>
      <c r="G15" s="138"/>
      <c r="H15" s="194"/>
      <c r="I15" s="369" t="s">
        <v>80</v>
      </c>
      <c r="J15" s="369"/>
      <c r="K15" s="369"/>
      <c r="L15" s="369"/>
      <c r="M15" s="140"/>
      <c r="N15" s="126"/>
      <c r="O15" s="139" t="str">
        <f>IF(OR(Liabilities!L66="",Liabilities!L66=SUM('Balance Sheet'!O11:O14)),"",Liabilities!L66-SUM('Balance Sheet'!O11:O14))</f>
        <v/>
      </c>
    </row>
    <row r="16" spans="2:15" x14ac:dyDescent="0.25">
      <c r="B16" s="137"/>
      <c r="C16" s="126"/>
      <c r="D16" s="126"/>
      <c r="E16" s="138"/>
      <c r="F16" s="142"/>
      <c r="G16" s="138"/>
      <c r="H16" s="194"/>
      <c r="I16" s="369"/>
      <c r="J16" s="369"/>
      <c r="K16" s="369"/>
      <c r="L16" s="369"/>
      <c r="M16" s="126"/>
      <c r="N16" s="126"/>
      <c r="O16" s="141"/>
    </row>
    <row r="17" spans="2:15" x14ac:dyDescent="0.25">
      <c r="B17" s="135"/>
      <c r="H17" s="135"/>
      <c r="I17" s="126" t="s">
        <v>6</v>
      </c>
      <c r="J17" s="126"/>
      <c r="K17" s="126"/>
      <c r="L17" s="126"/>
      <c r="M17" s="126"/>
      <c r="N17" s="126"/>
      <c r="O17" s="139" t="str">
        <f>IF(SUM(Liabilities!M103,Liabilities!M150)=0,"",SUM(Liabilities!M103,Liabilities!M150))</f>
        <v/>
      </c>
    </row>
    <row r="18" spans="2:15" x14ac:dyDescent="0.25">
      <c r="B18" s="135"/>
      <c r="G18" s="143"/>
      <c r="H18" s="195"/>
      <c r="O18" s="136"/>
    </row>
    <row r="19" spans="2:15" x14ac:dyDescent="0.25">
      <c r="B19" s="144" t="s">
        <v>5</v>
      </c>
      <c r="C19" s="145"/>
      <c r="D19" s="145"/>
      <c r="E19" s="119"/>
      <c r="F19" s="119"/>
      <c r="G19" s="146">
        <f>IF(SUM(G6:G18)="","-",SUM(G6:G18))</f>
        <v>0</v>
      </c>
      <c r="H19" s="196"/>
      <c r="I19" s="145" t="s">
        <v>7</v>
      </c>
      <c r="J19" s="145"/>
      <c r="K19" s="119"/>
      <c r="L19" s="119"/>
      <c r="M19" s="119"/>
      <c r="N19" s="119"/>
      <c r="O19" s="147">
        <f>IF(SUM(O6:O18)="","-",SUM(O6:O18))</f>
        <v>0</v>
      </c>
    </row>
    <row r="20" spans="2:15" ht="7.5" customHeight="1" x14ac:dyDescent="0.25">
      <c r="B20" s="148"/>
      <c r="C20" s="149"/>
      <c r="D20" s="149"/>
      <c r="E20" s="132"/>
      <c r="F20" s="132"/>
      <c r="G20" s="132"/>
      <c r="H20" s="197"/>
      <c r="I20" s="149"/>
      <c r="J20" s="149"/>
      <c r="K20" s="132"/>
      <c r="L20" s="132"/>
      <c r="M20" s="132"/>
      <c r="N20" s="132"/>
      <c r="O20" s="150"/>
    </row>
    <row r="21" spans="2:15" x14ac:dyDescent="0.25">
      <c r="B21" s="151" t="s">
        <v>8</v>
      </c>
      <c r="C21" s="152"/>
      <c r="D21" s="152"/>
      <c r="H21" s="135"/>
      <c r="I21" s="152" t="s">
        <v>220</v>
      </c>
      <c r="J21" s="152"/>
      <c r="O21" s="136"/>
    </row>
    <row r="22" spans="2:15" ht="24.75" x14ac:dyDescent="0.25">
      <c r="B22" s="137"/>
      <c r="C22" s="126"/>
      <c r="D22" s="126"/>
      <c r="E22" s="126"/>
      <c r="F22" s="153" t="s">
        <v>23</v>
      </c>
      <c r="G22" s="153" t="s">
        <v>9</v>
      </c>
      <c r="H22" s="198"/>
      <c r="I22" s="126" t="s">
        <v>11</v>
      </c>
      <c r="J22" s="126"/>
      <c r="L22" s="153" t="s">
        <v>12</v>
      </c>
      <c r="M22" s="153" t="s">
        <v>13</v>
      </c>
      <c r="N22" s="153" t="s">
        <v>14</v>
      </c>
      <c r="O22" s="154" t="s">
        <v>15</v>
      </c>
    </row>
    <row r="23" spans="2:15" x14ac:dyDescent="0.25">
      <c r="B23" s="137" t="s">
        <v>211</v>
      </c>
      <c r="C23" s="126"/>
      <c r="D23" s="126"/>
      <c r="E23" s="126"/>
      <c r="F23" s="138" t="str">
        <f>IF(Assets!F71="","",Assets!F71)</f>
        <v/>
      </c>
      <c r="G23" s="138" t="str">
        <f>IF(Assets!G71="","",Assets!G71)</f>
        <v/>
      </c>
      <c r="H23" s="194"/>
      <c r="I23" s="369" t="str">
        <f>IF(Liabilities!B74="","",Liabilities!B74)</f>
        <v/>
      </c>
      <c r="J23" s="369"/>
      <c r="L23" s="140" t="str">
        <f>IF(Liabilities!I74="","",Liabilities!I74)</f>
        <v/>
      </c>
      <c r="M23" s="138" t="str">
        <f>IF(Liabilities!J74="","",Liabilities!J74)</f>
        <v/>
      </c>
      <c r="N23" s="138" t="str">
        <f>IF(Liabilities!M74="","",Liabilities!M74)</f>
        <v/>
      </c>
      <c r="O23" s="139" t="str">
        <f>IF(Liabilities!N74="","",Liabilities!N74)</f>
        <v/>
      </c>
    </row>
    <row r="24" spans="2:15" x14ac:dyDescent="0.25">
      <c r="B24" s="137" t="s">
        <v>212</v>
      </c>
      <c r="C24" s="126"/>
      <c r="D24" s="126"/>
      <c r="E24" s="126"/>
      <c r="F24" s="138" t="str">
        <f>IF('Machinery and Equipment'!K156="","",'Machinery and Equipment'!K156)</f>
        <v/>
      </c>
      <c r="G24" s="138" t="str">
        <f>IF('Machinery and Equipment'!L156="","",'Machinery and Equipment'!L156)</f>
        <v/>
      </c>
      <c r="H24" s="194"/>
      <c r="I24" s="369" t="str">
        <f>IF(Liabilities!B75="","",Liabilities!B75)</f>
        <v/>
      </c>
      <c r="J24" s="369"/>
      <c r="L24" s="140" t="str">
        <f>IF(Liabilities!I75="","",Liabilities!I75)</f>
        <v/>
      </c>
      <c r="M24" s="138" t="str">
        <f>IF(Liabilities!J75="","",Liabilities!J75)</f>
        <v/>
      </c>
      <c r="N24" s="138" t="str">
        <f>IF(Liabilities!M75="","",Liabilities!M75)</f>
        <v/>
      </c>
      <c r="O24" s="139" t="str">
        <f>IF(Liabilities!N75="","",Liabilities!N75)</f>
        <v/>
      </c>
    </row>
    <row r="25" spans="2:15" x14ac:dyDescent="0.25">
      <c r="B25" s="137" t="s">
        <v>213</v>
      </c>
      <c r="C25" s="126"/>
      <c r="D25" s="126"/>
      <c r="E25" s="126"/>
      <c r="F25" s="138" t="str">
        <f>IF(Vehicles!K56="","",Vehicles!K56)</f>
        <v/>
      </c>
      <c r="G25" s="138" t="str">
        <f>IF(Vehicles!L56="","",Vehicles!L56)</f>
        <v/>
      </c>
      <c r="H25" s="194"/>
      <c r="I25" s="369" t="str">
        <f>IF(Liabilities!B76="","",Liabilities!B76)</f>
        <v/>
      </c>
      <c r="J25" s="369"/>
      <c r="L25" s="140" t="str">
        <f>IF(Liabilities!I76="","",Liabilities!I76)</f>
        <v/>
      </c>
      <c r="M25" s="138" t="str">
        <f>IF(Liabilities!J76="","",Liabilities!J76)</f>
        <v/>
      </c>
      <c r="N25" s="138" t="str">
        <f>IF(Liabilities!M76="","",Liabilities!M76)</f>
        <v/>
      </c>
      <c r="O25" s="139" t="str">
        <f>IF(Liabilities!N76="","",Liabilities!N76)</f>
        <v/>
      </c>
    </row>
    <row r="26" spans="2:15" x14ac:dyDescent="0.25">
      <c r="B26" s="137" t="s">
        <v>214</v>
      </c>
      <c r="C26" s="126"/>
      <c r="D26" s="126"/>
      <c r="E26" s="126"/>
      <c r="F26" s="138"/>
      <c r="G26" s="138" t="str">
        <f>IF(Assets!N72="","",Assets!N72)</f>
        <v/>
      </c>
      <c r="H26" s="194"/>
      <c r="I26" s="369" t="s">
        <v>80</v>
      </c>
      <c r="J26" s="369"/>
      <c r="L26" s="126"/>
      <c r="M26" s="138" t="str">
        <f>IF(OR(Liabilities!I103="",Liabilities!I103=SUM('Balance Sheet'!M23:M25)),"",Liabilities!I103-SUM('Balance Sheet'!M23:M25))</f>
        <v/>
      </c>
      <c r="N26" s="138" t="str">
        <f>IF(OR(Liabilities!M103="",Liabilities!M103=SUM('Balance Sheet'!N23:N25)),"",Liabilities!M103-SUM('Balance Sheet'!N23:N25))</f>
        <v/>
      </c>
      <c r="O26" s="139" t="str">
        <f>IF(OR(Liabilities!N103="",Liabilities!N103=SUM('Balance Sheet'!O23:O25)),"",Liabilities!N103-SUM('Balance Sheet'!O23:O25))</f>
        <v/>
      </c>
    </row>
    <row r="27" spans="2:15" x14ac:dyDescent="0.25">
      <c r="B27" s="137"/>
      <c r="C27" s="126"/>
      <c r="D27" s="126"/>
      <c r="E27" s="126"/>
      <c r="F27" s="126"/>
      <c r="G27" s="126"/>
      <c r="H27" s="137"/>
      <c r="I27" s="369"/>
      <c r="J27" s="369"/>
      <c r="K27" s="126"/>
      <c r="L27" s="126"/>
      <c r="M27" s="126"/>
      <c r="N27" s="126"/>
      <c r="O27" s="141"/>
    </row>
    <row r="28" spans="2:15" x14ac:dyDescent="0.25">
      <c r="B28" s="144" t="s">
        <v>10</v>
      </c>
      <c r="C28" s="145"/>
      <c r="D28" s="145"/>
      <c r="E28" s="127"/>
      <c r="F28" s="155" t="str">
        <f>IF(SUM(F23:F27)=0,"",SUM(F23:F27))</f>
        <v/>
      </c>
      <c r="G28" s="146">
        <f>IF(SUM(G23:G27)="","-",SUM(G23:G27))</f>
        <v>0</v>
      </c>
      <c r="H28" s="196"/>
      <c r="I28" s="145" t="s">
        <v>16</v>
      </c>
      <c r="J28" s="145"/>
      <c r="K28" s="127"/>
      <c r="M28" s="156" t="str">
        <f>IF(SUM(M23:M27)=0,"",SUM(M23:M27))</f>
        <v/>
      </c>
      <c r="N28" s="156" t="str">
        <f>IF(SUM(N23:N27)=0,"",SUM(N23:N27))</f>
        <v/>
      </c>
      <c r="O28" s="157">
        <f>IF(SUM(O23:O27)="","-",SUM(O23:O27))</f>
        <v>0</v>
      </c>
    </row>
    <row r="29" spans="2:15" ht="7.5" customHeight="1" x14ac:dyDescent="0.25">
      <c r="B29" s="158"/>
      <c r="C29" s="159"/>
      <c r="D29" s="159"/>
      <c r="E29" s="159"/>
      <c r="F29" s="159"/>
      <c r="G29" s="159"/>
      <c r="H29" s="158"/>
      <c r="I29" s="159"/>
      <c r="J29" s="159"/>
      <c r="K29" s="159"/>
      <c r="L29" s="159"/>
      <c r="M29" s="159"/>
      <c r="N29" s="159"/>
      <c r="O29" s="160"/>
    </row>
    <row r="30" spans="2:15" x14ac:dyDescent="0.25">
      <c r="B30" s="151" t="s">
        <v>17</v>
      </c>
      <c r="C30" s="152"/>
      <c r="D30" s="152"/>
      <c r="E30" s="126"/>
      <c r="F30" s="126"/>
      <c r="G30" s="126"/>
      <c r="H30" s="137"/>
      <c r="I30" s="152" t="s">
        <v>221</v>
      </c>
      <c r="J30" s="152"/>
      <c r="K30" s="126"/>
      <c r="L30" s="126"/>
      <c r="M30" s="126"/>
      <c r="N30" s="126"/>
      <c r="O30" s="141"/>
    </row>
    <row r="31" spans="2:15" ht="24.75" x14ac:dyDescent="0.25">
      <c r="B31" s="137" t="s">
        <v>215</v>
      </c>
      <c r="C31" s="126"/>
      <c r="D31" s="126"/>
      <c r="E31" s="161" t="s">
        <v>18</v>
      </c>
      <c r="F31" s="153" t="s">
        <v>23</v>
      </c>
      <c r="G31" s="153" t="s">
        <v>9</v>
      </c>
      <c r="H31" s="198"/>
      <c r="I31" s="126" t="s">
        <v>11</v>
      </c>
      <c r="J31" s="126"/>
      <c r="L31" s="153" t="s">
        <v>12</v>
      </c>
      <c r="M31" s="153" t="s">
        <v>13</v>
      </c>
      <c r="N31" s="153" t="s">
        <v>14</v>
      </c>
      <c r="O31" s="154" t="s">
        <v>20</v>
      </c>
    </row>
    <row r="32" spans="2:15" x14ac:dyDescent="0.25">
      <c r="B32" s="370" t="str">
        <f>IF(Assets!B80="","",Assets!B80)</f>
        <v/>
      </c>
      <c r="C32" s="369"/>
      <c r="D32" s="369"/>
      <c r="E32" s="161" t="str">
        <f>IF(Assets!D80="","",Assets!D80)</f>
        <v/>
      </c>
      <c r="F32" s="138" t="str">
        <f>IF(Assets!F80="","",Assets!F80)</f>
        <v/>
      </c>
      <c r="G32" s="138" t="str">
        <f>IF(Assets!G80="","",Assets!G80)</f>
        <v/>
      </c>
      <c r="H32" s="194"/>
      <c r="I32" s="369" t="str">
        <f>IF(Liabilities!B109="","",Liabilities!B109)</f>
        <v/>
      </c>
      <c r="J32" s="369"/>
      <c r="L32" s="140" t="str">
        <f>IF(Liabilities!I109="","",Liabilities!I109)</f>
        <v/>
      </c>
      <c r="M32" s="138" t="str">
        <f>IF(Liabilities!J109="","",Liabilities!J109)</f>
        <v/>
      </c>
      <c r="N32" s="138" t="str">
        <f>IF(Liabilities!M109="","",Liabilities!M109)</f>
        <v/>
      </c>
      <c r="O32" s="139" t="str">
        <f>IF(Liabilities!N109="","",Liabilities!N109)</f>
        <v/>
      </c>
    </row>
    <row r="33" spans="2:15" x14ac:dyDescent="0.25">
      <c r="B33" s="370" t="str">
        <f>IF(Assets!B81="","",Assets!B81)</f>
        <v/>
      </c>
      <c r="C33" s="369"/>
      <c r="D33" s="369"/>
      <c r="E33" s="161" t="str">
        <f>IF(Assets!D81="","",Assets!D81)</f>
        <v/>
      </c>
      <c r="F33" s="138" t="str">
        <f>IF(Assets!F81="","",Assets!F81)</f>
        <v/>
      </c>
      <c r="G33" s="138" t="str">
        <f>IF(Assets!G81="","",Assets!G81)</f>
        <v/>
      </c>
      <c r="H33" s="194"/>
      <c r="I33" s="369" t="str">
        <f>IF(Liabilities!B110="","",Liabilities!B110)</f>
        <v/>
      </c>
      <c r="J33" s="369"/>
      <c r="L33" s="140" t="str">
        <f>IF(Liabilities!I110="","",Liabilities!I110)</f>
        <v/>
      </c>
      <c r="M33" s="138" t="str">
        <f>IF(Liabilities!J110="","",Liabilities!J110)</f>
        <v/>
      </c>
      <c r="N33" s="138" t="str">
        <f>IF(Liabilities!M110="","",Liabilities!M110)</f>
        <v/>
      </c>
      <c r="O33" s="139" t="str">
        <f>IF(Liabilities!N110="","",Liabilities!N110)</f>
        <v/>
      </c>
    </row>
    <row r="34" spans="2:15" x14ac:dyDescent="0.25">
      <c r="B34" s="370" t="str">
        <f>IF(Assets!B82="","",Assets!B82)</f>
        <v/>
      </c>
      <c r="C34" s="369"/>
      <c r="D34" s="369"/>
      <c r="E34" s="161" t="str">
        <f>IF(Assets!D82="","",Assets!D82)</f>
        <v/>
      </c>
      <c r="F34" s="138" t="str">
        <f>IF(Assets!F82="","",Assets!F82)</f>
        <v/>
      </c>
      <c r="G34" s="138" t="str">
        <f>IF(Assets!G82="","",Assets!G82)</f>
        <v/>
      </c>
      <c r="H34" s="194"/>
      <c r="I34" s="369" t="str">
        <f>IF(Liabilities!B111="","",Liabilities!B111)</f>
        <v/>
      </c>
      <c r="J34" s="369"/>
      <c r="L34" s="140" t="str">
        <f>IF(Liabilities!I111="","",Liabilities!I111)</f>
        <v/>
      </c>
      <c r="M34" s="138" t="str">
        <f>IF(Liabilities!J111="","",Liabilities!J111)</f>
        <v/>
      </c>
      <c r="N34" s="138" t="str">
        <f>IF(Liabilities!M111="","",Liabilities!M111)</f>
        <v/>
      </c>
      <c r="O34" s="139" t="str">
        <f>IF(Liabilities!N111="","",Liabilities!N111)</f>
        <v/>
      </c>
    </row>
    <row r="35" spans="2:15" x14ac:dyDescent="0.25">
      <c r="B35" s="370" t="s">
        <v>81</v>
      </c>
      <c r="C35" s="369"/>
      <c r="D35" s="369"/>
      <c r="E35" s="161" t="str">
        <f>IF(OR(Assets!D114="",Assets!D114=SUM('Balance Sheet'!E32:E34)),"",Assets!D114-SUM('Balance Sheet'!E32:E34))</f>
        <v/>
      </c>
      <c r="F35" s="175" t="str">
        <f>IF(OR(Assets!F114="",Assets!F114=SUM('Balance Sheet'!F32:F34)),"",Assets!F114-SUM('Balance Sheet'!F32:F34))</f>
        <v/>
      </c>
      <c r="G35" s="138" t="str">
        <f>IF(OR(Assets!G114="",Assets!G114=SUM('Balance Sheet'!G32:G34)),"",Assets!G114-SUM('Balance Sheet'!G32:G34))</f>
        <v/>
      </c>
      <c r="H35" s="194"/>
      <c r="I35" s="369" t="str">
        <f>IF(Liabilities!B112="","",Liabilities!B112)</f>
        <v/>
      </c>
      <c r="J35" s="369"/>
      <c r="L35" s="140" t="str">
        <f>IF(Liabilities!I112="","",Liabilities!I112)</f>
        <v/>
      </c>
      <c r="M35" s="138" t="str">
        <f>IF(Liabilities!J112="","",Liabilities!J112)</f>
        <v/>
      </c>
      <c r="N35" s="138" t="str">
        <f>IF(Liabilities!M112="","",Liabilities!M112)</f>
        <v/>
      </c>
      <c r="O35" s="139" t="str">
        <f>IF(Liabilities!N112="","",Liabilities!N112)</f>
        <v/>
      </c>
    </row>
    <row r="36" spans="2:15" x14ac:dyDescent="0.25">
      <c r="B36" s="370"/>
      <c r="C36" s="369"/>
      <c r="D36" s="369"/>
      <c r="E36" s="162"/>
      <c r="F36" s="126"/>
      <c r="G36" s="126"/>
      <c r="H36" s="137"/>
      <c r="I36" s="369" t="str">
        <f>IF(Liabilities!B113="","",Liabilities!B113)</f>
        <v/>
      </c>
      <c r="J36" s="369"/>
      <c r="L36" s="140" t="str">
        <f>IF(Liabilities!I113="","",Liabilities!I113)</f>
        <v/>
      </c>
      <c r="M36" s="138" t="str">
        <f>IF(Liabilities!J113="","",Liabilities!J113)</f>
        <v/>
      </c>
      <c r="N36" s="138" t="str">
        <f>IF(Liabilities!M113="","",Liabilities!M113)</f>
        <v/>
      </c>
      <c r="O36" s="141"/>
    </row>
    <row r="37" spans="2:15" x14ac:dyDescent="0.25">
      <c r="B37" s="137" t="s">
        <v>216</v>
      </c>
      <c r="C37" s="126"/>
      <c r="D37" s="126"/>
      <c r="E37" s="126"/>
      <c r="F37" s="138" t="str">
        <f>IF(Assets!M103="","",Assets!M103)</f>
        <v/>
      </c>
      <c r="G37" s="138" t="str">
        <f>IF(Assets!N103="","",Assets!N103)</f>
        <v/>
      </c>
      <c r="H37" s="194"/>
      <c r="I37" s="369" t="str">
        <f>IF(Liabilities!B147="","",Liabilities!B147)</f>
        <v/>
      </c>
      <c r="J37" s="369"/>
      <c r="L37" s="140" t="str">
        <f>IF(Liabilities!I114="","",Liabilities!I114)</f>
        <v/>
      </c>
      <c r="M37" s="138" t="str">
        <f>IF(Liabilities!J114="","",Liabilities!J114)</f>
        <v/>
      </c>
      <c r="N37" s="138" t="str">
        <f>IF(Liabilities!M114="","",Liabilities!M114)</f>
        <v/>
      </c>
      <c r="O37" s="141"/>
    </row>
    <row r="38" spans="2:15" x14ac:dyDescent="0.25">
      <c r="B38" s="137" t="s">
        <v>217</v>
      </c>
      <c r="C38" s="126"/>
      <c r="D38" s="126"/>
      <c r="E38" s="126"/>
      <c r="F38" s="126"/>
      <c r="G38" s="138" t="str">
        <f>IF(Assets!N112="","",Assets!N112)</f>
        <v/>
      </c>
      <c r="H38" s="194"/>
      <c r="I38" s="369" t="s">
        <v>80</v>
      </c>
      <c r="J38" s="369"/>
      <c r="L38" s="140"/>
      <c r="M38" s="138" t="str">
        <f>IF(OR(Liabilities!I150="",Liabilities!I150=SUM('Balance Sheet'!M32:M37)),"",Liabilities!I150-SUM('Balance Sheet'!M32:M37))</f>
        <v/>
      </c>
      <c r="N38" s="138" t="str">
        <f>IF(OR(Liabilities!M150="",Liabilities!M150=SUM('Balance Sheet'!N32:N37)),"",Liabilities!M150-SUM('Balance Sheet'!N32:N37))</f>
        <v/>
      </c>
      <c r="O38" s="139" t="str">
        <f>IF(OR(Liabilities!N150="",Liabilities!N150=SUM('Balance Sheet'!O32:O37)),"",Liabilities!N150-SUM('Balance Sheet'!O32:O37))</f>
        <v/>
      </c>
    </row>
    <row r="39" spans="2:15" x14ac:dyDescent="0.25">
      <c r="B39" s="137"/>
      <c r="C39" s="126"/>
      <c r="D39" s="126"/>
      <c r="E39" s="126"/>
      <c r="F39" s="126"/>
      <c r="G39" s="126"/>
      <c r="H39" s="137"/>
      <c r="I39" s="369"/>
      <c r="J39" s="369"/>
      <c r="L39" s="140"/>
      <c r="M39" s="138"/>
      <c r="N39" s="126"/>
      <c r="O39" s="141"/>
    </row>
    <row r="40" spans="2:15" x14ac:dyDescent="0.25">
      <c r="B40" s="144" t="s">
        <v>19</v>
      </c>
      <c r="C40" s="145"/>
      <c r="D40" s="145"/>
      <c r="E40" s="127"/>
      <c r="F40" s="155" t="str">
        <f>IF(SUM(F32:F39)=0,"",SUM(F32:F39))</f>
        <v/>
      </c>
      <c r="G40" s="146">
        <f>IF(SUM(G32:G39)="","-",SUM(G32:G39))</f>
        <v>0</v>
      </c>
      <c r="H40" s="196"/>
      <c r="I40" s="145" t="s">
        <v>21</v>
      </c>
      <c r="J40" s="145"/>
      <c r="L40" s="127"/>
      <c r="M40" s="155" t="str">
        <f>IF(SUM(M32:M39)=0,"",SUM(M32:M39))</f>
        <v/>
      </c>
      <c r="N40" s="155" t="str">
        <f>IF(SUM(N32:N39)=0,"",SUM(N32:N39))</f>
        <v/>
      </c>
      <c r="O40" s="147">
        <f>IF(SUM(O32:O39)="","-",SUM(O32:O39))</f>
        <v>0</v>
      </c>
    </row>
    <row r="41" spans="2:15" ht="7.5" customHeight="1" x14ac:dyDescent="0.25">
      <c r="B41" s="158"/>
      <c r="C41" s="159"/>
      <c r="D41" s="159"/>
      <c r="E41" s="159"/>
      <c r="F41" s="159"/>
      <c r="G41" s="159"/>
      <c r="H41" s="158"/>
      <c r="I41" s="159"/>
      <c r="J41" s="159"/>
      <c r="K41" s="159"/>
      <c r="L41" s="159"/>
      <c r="M41" s="159"/>
      <c r="N41" s="159"/>
      <c r="O41" s="160"/>
    </row>
    <row r="42" spans="2:15" x14ac:dyDescent="0.25">
      <c r="B42" s="163" t="s">
        <v>22</v>
      </c>
      <c r="C42" s="164"/>
      <c r="D42" s="164"/>
      <c r="E42" s="126"/>
      <c r="F42" s="138" t="str">
        <f>IF(SUM(G19,F28,F40)=0,"",SUM(G19,F28,F40))</f>
        <v/>
      </c>
      <c r="G42" s="191">
        <f>IF(SUM(G19,G28,G40)="","-",SUM(G19,G28,G40))</f>
        <v>0</v>
      </c>
      <c r="H42" s="199"/>
      <c r="I42" s="164" t="s">
        <v>25</v>
      </c>
      <c r="J42" s="164"/>
      <c r="K42" s="126"/>
      <c r="L42" s="126"/>
      <c r="M42" s="126"/>
      <c r="N42" s="126"/>
      <c r="O42" s="165">
        <f>IF(SUM(O19,O28,O40)="","-",SUM(O19,O28,O40))</f>
        <v>0</v>
      </c>
    </row>
    <row r="43" spans="2:15" x14ac:dyDescent="0.25">
      <c r="B43" s="190" t="s">
        <v>159</v>
      </c>
      <c r="C43" s="49"/>
      <c r="D43" s="126"/>
      <c r="E43" s="126"/>
      <c r="F43" s="126"/>
      <c r="G43" s="192">
        <f>IF(Personal!G83="","-",Personal!G83)</f>
        <v>0</v>
      </c>
      <c r="H43" s="200"/>
      <c r="I43" s="49" t="s">
        <v>26</v>
      </c>
      <c r="J43" s="49"/>
      <c r="K43" s="126"/>
      <c r="L43" s="126"/>
      <c r="M43" s="126"/>
      <c r="N43" s="126"/>
      <c r="O43" s="189">
        <f>IF(SUM(Personal!N99,Personal!N113,Personal!N133)="","-",SUM(Personal!N99,Personal!N113,Personal!N133))</f>
        <v>0</v>
      </c>
    </row>
    <row r="44" spans="2:15" x14ac:dyDescent="0.25">
      <c r="B44" s="137"/>
      <c r="C44" s="126"/>
      <c r="D44" s="126"/>
      <c r="E44" s="126"/>
      <c r="F44" s="126"/>
      <c r="G44" s="126"/>
      <c r="H44" s="137"/>
      <c r="I44" s="126"/>
      <c r="J44" s="126"/>
      <c r="K44" s="126"/>
      <c r="L44" s="126"/>
      <c r="M44" s="126"/>
      <c r="N44" s="126"/>
      <c r="O44" s="141"/>
    </row>
    <row r="45" spans="2:15" x14ac:dyDescent="0.25">
      <c r="B45" s="137"/>
      <c r="C45" s="126"/>
      <c r="D45" s="126"/>
      <c r="E45" s="126"/>
      <c r="F45" s="126"/>
      <c r="G45" s="126"/>
      <c r="H45" s="137"/>
      <c r="I45" s="126"/>
      <c r="J45" s="126"/>
      <c r="K45" s="126"/>
      <c r="L45" s="126"/>
      <c r="M45" s="126"/>
      <c r="N45" s="161"/>
      <c r="O45" s="167"/>
    </row>
    <row r="46" spans="2:15" x14ac:dyDescent="0.25">
      <c r="B46" s="137"/>
      <c r="C46" s="126"/>
      <c r="D46" s="126"/>
      <c r="E46" s="126"/>
      <c r="F46" s="126"/>
      <c r="G46" s="126"/>
      <c r="H46" s="137"/>
      <c r="O46" s="136"/>
    </row>
    <row r="47" spans="2:15" x14ac:dyDescent="0.25">
      <c r="B47" s="137"/>
      <c r="C47" s="126"/>
      <c r="D47" s="126"/>
      <c r="E47" s="126"/>
      <c r="F47" s="126"/>
      <c r="G47" s="126"/>
      <c r="H47" s="137"/>
      <c r="I47" s="126"/>
      <c r="J47" s="126"/>
      <c r="K47" s="126"/>
      <c r="L47" s="126"/>
      <c r="M47" s="126"/>
      <c r="N47" s="138"/>
      <c r="O47" s="141"/>
    </row>
    <row r="48" spans="2:15" x14ac:dyDescent="0.25">
      <c r="B48" s="137"/>
      <c r="C48" s="126"/>
      <c r="D48" s="126"/>
      <c r="E48" s="126"/>
      <c r="F48" s="126"/>
      <c r="G48" s="126"/>
      <c r="H48" s="137"/>
      <c r="I48" s="126" t="s">
        <v>27</v>
      </c>
      <c r="J48" s="126"/>
      <c r="K48" s="126"/>
      <c r="L48" s="126"/>
      <c r="M48" s="126"/>
      <c r="N48" s="176"/>
      <c r="O48" s="139">
        <f>IF(SUM(O42,O43)="","",SUM(O42,O43))</f>
        <v>0</v>
      </c>
    </row>
    <row r="49" spans="2:15" x14ac:dyDescent="0.25">
      <c r="B49" s="144" t="s">
        <v>24</v>
      </c>
      <c r="C49" s="145"/>
      <c r="D49" s="145"/>
      <c r="E49" s="127"/>
      <c r="F49" s="127"/>
      <c r="G49" s="146">
        <f>IF(SUM(G42,G43)="","-",SUM(G42,G43))</f>
        <v>0</v>
      </c>
      <c r="H49" s="196"/>
      <c r="I49" s="145" t="s">
        <v>28</v>
      </c>
      <c r="J49" s="145"/>
      <c r="K49" s="127"/>
      <c r="L49" s="127"/>
      <c r="M49" s="127"/>
      <c r="N49" s="168"/>
      <c r="O49" s="169">
        <f>IF(AND(G49="",O48=""),"-",G49-O48)</f>
        <v>0</v>
      </c>
    </row>
    <row r="50" spans="2:15" x14ac:dyDescent="0.25">
      <c r="B50" s="164"/>
      <c r="C50" s="164"/>
      <c r="D50" s="164"/>
      <c r="E50" s="126"/>
      <c r="F50" s="126"/>
      <c r="G50" s="126"/>
      <c r="H50" s="126"/>
      <c r="I50" s="164"/>
      <c r="J50" s="164"/>
      <c r="K50" s="126"/>
      <c r="L50" s="126"/>
      <c r="M50" s="126"/>
      <c r="N50" s="166"/>
      <c r="O50" s="166"/>
    </row>
    <row r="51" spans="2:15" x14ac:dyDescent="0.25">
      <c r="E51" s="126"/>
      <c r="F51" s="126"/>
      <c r="G51" s="126"/>
      <c r="H51" s="126"/>
      <c r="I51" s="126"/>
      <c r="J51" s="126"/>
      <c r="K51" s="126"/>
      <c r="L51" s="126"/>
      <c r="M51" s="126"/>
      <c r="N51" s="126"/>
      <c r="O51" s="126"/>
    </row>
    <row r="52" spans="2:15" x14ac:dyDescent="0.25">
      <c r="B52" s="125" t="s">
        <v>29</v>
      </c>
      <c r="C52" s="126"/>
      <c r="D52" s="126"/>
      <c r="E52" s="126"/>
      <c r="F52" s="126"/>
      <c r="G52" s="126"/>
      <c r="H52" s="126"/>
      <c r="I52" s="126"/>
      <c r="J52" s="126"/>
      <c r="K52" s="126"/>
      <c r="L52" s="126"/>
      <c r="M52" s="126"/>
      <c r="N52" s="126"/>
      <c r="O52" s="126"/>
    </row>
    <row r="53" spans="2:15" x14ac:dyDescent="0.25">
      <c r="B53" s="126"/>
      <c r="C53" s="126"/>
      <c r="D53" s="126"/>
      <c r="E53" s="126"/>
      <c r="F53" s="126"/>
      <c r="G53" s="126"/>
      <c r="H53" s="126"/>
      <c r="I53" s="126"/>
      <c r="J53" s="126"/>
      <c r="K53" s="126"/>
      <c r="L53" s="126"/>
      <c r="M53" s="126"/>
      <c r="N53" s="126"/>
      <c r="O53" s="126"/>
    </row>
    <row r="54" spans="2:15" x14ac:dyDescent="0.25">
      <c r="B54" s="126"/>
      <c r="C54" s="126"/>
      <c r="D54" s="126"/>
      <c r="E54" s="126"/>
      <c r="F54" s="126"/>
      <c r="G54" s="126"/>
      <c r="H54" s="126"/>
      <c r="I54" s="126"/>
      <c r="J54" s="126"/>
      <c r="K54" s="126"/>
      <c r="L54" s="126"/>
      <c r="M54" s="126"/>
      <c r="N54" s="126"/>
      <c r="O54" s="126"/>
    </row>
    <row r="55" spans="2:15" x14ac:dyDescent="0.25">
      <c r="B55" s="126" t="s">
        <v>148</v>
      </c>
      <c r="C55" s="373"/>
      <c r="D55" s="373"/>
      <c r="E55" s="373"/>
      <c r="F55" s="373"/>
      <c r="G55" s="373"/>
      <c r="H55" s="373"/>
      <c r="I55" s="373"/>
      <c r="J55" s="126"/>
      <c r="K55" s="126" t="s">
        <v>147</v>
      </c>
      <c r="L55" s="372"/>
      <c r="M55" s="372" t="s">
        <v>147</v>
      </c>
      <c r="N55" s="372"/>
      <c r="O55" s="372"/>
    </row>
    <row r="56" spans="2:15" x14ac:dyDescent="0.25">
      <c r="B56" s="126"/>
      <c r="C56" s="126"/>
      <c r="D56" s="126"/>
      <c r="E56" s="126"/>
      <c r="F56" s="126"/>
      <c r="G56" s="126"/>
      <c r="H56" s="126"/>
      <c r="I56" s="126"/>
      <c r="J56" s="126"/>
      <c r="K56" s="126"/>
      <c r="L56" s="126"/>
      <c r="M56" s="126"/>
      <c r="N56" s="126"/>
      <c r="O56" s="126"/>
    </row>
    <row r="58" spans="2:15" x14ac:dyDescent="0.25">
      <c r="F58" s="375" t="s">
        <v>50</v>
      </c>
      <c r="G58" s="375"/>
      <c r="H58" s="375"/>
      <c r="I58" s="375"/>
      <c r="J58" s="375"/>
      <c r="K58" s="375"/>
      <c r="L58" s="375"/>
      <c r="M58" s="375"/>
      <c r="N58" s="375"/>
      <c r="O58" s="375"/>
    </row>
    <row r="59" spans="2:15" ht="15" customHeight="1" x14ac:dyDescent="0.25">
      <c r="F59" s="375"/>
      <c r="G59" s="375"/>
      <c r="H59" s="375"/>
      <c r="I59" s="375"/>
      <c r="J59" s="375"/>
      <c r="K59" s="375"/>
      <c r="L59" s="375"/>
      <c r="M59" s="375"/>
      <c r="N59" s="375"/>
      <c r="O59" s="375"/>
    </row>
    <row r="61" spans="2:15" ht="15" customHeight="1" x14ac:dyDescent="0.25">
      <c r="B61" s="374" t="s">
        <v>51</v>
      </c>
      <c r="C61" s="374"/>
      <c r="D61" s="374"/>
      <c r="E61" s="374"/>
      <c r="F61" s="374"/>
      <c r="G61" s="374"/>
      <c r="H61" s="374"/>
      <c r="I61" s="374"/>
      <c r="J61" s="374"/>
      <c r="K61" s="374"/>
      <c r="L61" s="374"/>
      <c r="M61" s="374"/>
      <c r="N61" s="374"/>
      <c r="O61" s="374"/>
    </row>
    <row r="62" spans="2:15" x14ac:dyDescent="0.25">
      <c r="B62" s="374"/>
      <c r="C62" s="374"/>
      <c r="D62" s="374"/>
      <c r="E62" s="374"/>
      <c r="F62" s="374"/>
      <c r="G62" s="374"/>
      <c r="H62" s="374"/>
      <c r="I62" s="374"/>
      <c r="J62" s="374"/>
      <c r="K62" s="374"/>
      <c r="L62" s="374"/>
      <c r="M62" s="374"/>
      <c r="N62" s="374"/>
      <c r="O62" s="374"/>
    </row>
    <row r="63" spans="2:15" x14ac:dyDescent="0.25">
      <c r="B63" s="374"/>
      <c r="C63" s="374"/>
      <c r="D63" s="374"/>
      <c r="E63" s="374"/>
      <c r="F63" s="374"/>
      <c r="G63" s="374"/>
      <c r="H63" s="374"/>
      <c r="I63" s="374"/>
      <c r="J63" s="374"/>
      <c r="K63" s="374"/>
      <c r="L63" s="374"/>
      <c r="M63" s="374"/>
      <c r="N63" s="374"/>
      <c r="O63" s="374"/>
    </row>
    <row r="64" spans="2:15" x14ac:dyDescent="0.25">
      <c r="B64" s="374"/>
      <c r="C64" s="374"/>
      <c r="D64" s="374"/>
      <c r="E64" s="374"/>
      <c r="F64" s="374"/>
      <c r="G64" s="374"/>
      <c r="H64" s="374"/>
      <c r="I64" s="374"/>
      <c r="J64" s="374"/>
      <c r="K64" s="374"/>
      <c r="L64" s="374"/>
      <c r="M64" s="374"/>
      <c r="N64" s="374"/>
      <c r="O64" s="374"/>
    </row>
    <row r="65" spans="2:15" x14ac:dyDescent="0.25">
      <c r="B65" s="374"/>
      <c r="C65" s="374"/>
      <c r="D65" s="374"/>
      <c r="E65" s="374"/>
      <c r="F65" s="374"/>
      <c r="G65" s="374"/>
      <c r="H65" s="374"/>
      <c r="I65" s="374"/>
      <c r="J65" s="374"/>
      <c r="K65" s="374"/>
      <c r="L65" s="374"/>
      <c r="M65" s="374"/>
      <c r="N65" s="374"/>
      <c r="O65" s="374"/>
    </row>
    <row r="66" spans="2:15" x14ac:dyDescent="0.25">
      <c r="B66" s="374"/>
      <c r="C66" s="374"/>
      <c r="D66" s="374"/>
      <c r="E66" s="374"/>
      <c r="F66" s="374"/>
      <c r="G66" s="374"/>
      <c r="H66" s="374"/>
      <c r="I66" s="374"/>
      <c r="J66" s="374"/>
      <c r="K66" s="374"/>
      <c r="L66" s="374"/>
      <c r="M66" s="374"/>
      <c r="N66" s="374"/>
      <c r="O66" s="374"/>
    </row>
    <row r="67" spans="2:15" x14ac:dyDescent="0.25">
      <c r="B67" s="374"/>
      <c r="C67" s="374"/>
      <c r="D67" s="374"/>
      <c r="E67" s="374"/>
      <c r="F67" s="374"/>
      <c r="G67" s="374"/>
      <c r="H67" s="374"/>
      <c r="I67" s="374"/>
      <c r="J67" s="374"/>
      <c r="K67" s="374"/>
      <c r="L67" s="374"/>
      <c r="M67" s="374"/>
      <c r="N67" s="374"/>
      <c r="O67" s="374"/>
    </row>
    <row r="68" spans="2:15" x14ac:dyDescent="0.25">
      <c r="B68" s="374"/>
      <c r="C68" s="374"/>
      <c r="D68" s="374"/>
      <c r="E68" s="374"/>
      <c r="F68" s="374"/>
      <c r="G68" s="374"/>
      <c r="H68" s="374"/>
      <c r="I68" s="374"/>
      <c r="J68" s="374"/>
      <c r="K68" s="374"/>
      <c r="L68" s="374"/>
      <c r="M68" s="374"/>
      <c r="N68" s="374"/>
      <c r="O68" s="374"/>
    </row>
    <row r="69" spans="2:15" x14ac:dyDescent="0.25">
      <c r="B69" s="374"/>
      <c r="C69" s="374"/>
      <c r="D69" s="374"/>
      <c r="E69" s="374"/>
      <c r="F69" s="374"/>
      <c r="G69" s="374"/>
      <c r="H69" s="374"/>
      <c r="I69" s="374"/>
      <c r="J69" s="374"/>
      <c r="K69" s="374"/>
      <c r="L69" s="374"/>
      <c r="M69" s="374"/>
      <c r="N69" s="374"/>
      <c r="O69" s="374"/>
    </row>
    <row r="70" spans="2:15" x14ac:dyDescent="0.25">
      <c r="B70" s="170"/>
      <c r="C70" s="170"/>
      <c r="D70" s="170"/>
      <c r="E70" s="170"/>
      <c r="F70" s="170"/>
      <c r="G70" s="170"/>
      <c r="H70" s="170"/>
      <c r="I70" s="170"/>
      <c r="J70" s="170"/>
      <c r="K70" s="170"/>
      <c r="L70" s="170"/>
      <c r="M70" s="170"/>
      <c r="N70" s="170"/>
      <c r="O70" s="170"/>
    </row>
    <row r="71" spans="2:15" x14ac:dyDescent="0.25">
      <c r="B71" s="126" t="s">
        <v>148</v>
      </c>
      <c r="C71" s="371"/>
      <c r="D71" s="371"/>
      <c r="E71" s="371"/>
      <c r="F71" s="371"/>
      <c r="G71" s="371"/>
      <c r="H71" s="371"/>
      <c r="I71" s="371"/>
      <c r="J71" s="171"/>
      <c r="K71" s="126" t="s">
        <v>147</v>
      </c>
      <c r="L71" s="372"/>
      <c r="M71" s="372"/>
      <c r="N71" s="372"/>
      <c r="O71" s="372"/>
    </row>
    <row r="72" spans="2:15" x14ac:dyDescent="0.25">
      <c r="B72" s="126"/>
      <c r="C72" s="126"/>
      <c r="D72" s="126"/>
      <c r="E72" s="126"/>
      <c r="F72" s="126"/>
      <c r="G72" s="126"/>
      <c r="H72" s="126"/>
      <c r="I72" s="126"/>
      <c r="J72" s="126"/>
      <c r="K72" s="126"/>
      <c r="L72" s="126"/>
      <c r="M72" s="126"/>
      <c r="N72" s="126"/>
      <c r="O72" s="126"/>
    </row>
    <row r="73" spans="2:15" x14ac:dyDescent="0.25">
      <c r="B73" s="126"/>
      <c r="C73" s="126"/>
      <c r="D73" s="126"/>
      <c r="E73" s="126"/>
      <c r="F73" s="126"/>
      <c r="G73" s="126"/>
      <c r="H73" s="126"/>
      <c r="I73" s="126"/>
      <c r="J73" s="126"/>
      <c r="K73" s="126"/>
      <c r="L73" s="126"/>
      <c r="M73" s="126"/>
      <c r="N73" s="126"/>
      <c r="O73" s="126"/>
    </row>
    <row r="74" spans="2:15" x14ac:dyDescent="0.25">
      <c r="B74" s="126" t="s">
        <v>148</v>
      </c>
      <c r="C74" s="371"/>
      <c r="D74" s="371"/>
      <c r="E74" s="371"/>
      <c r="F74" s="371"/>
      <c r="G74" s="371"/>
      <c r="H74" s="371"/>
      <c r="I74" s="371"/>
      <c r="J74" s="171"/>
      <c r="K74" s="126" t="s">
        <v>147</v>
      </c>
      <c r="L74" s="373"/>
      <c r="M74" s="373"/>
      <c r="N74" s="373"/>
      <c r="O74" s="373"/>
    </row>
  </sheetData>
  <sheetProtection algorithmName="SHA-512" hashValue="OPeiYPr8keSDhAtiqn9awirFi1vTQjtpENUl+vc4bG7C7X0EcHOMGswj3q10YAmxXezCJehHpz9kZmlpoz7Xlw==" saltValue="q1jrYSxV6MF/cw+dlxw10w==" spinCount="100000" sheet="1" objects="1" scenarios="1"/>
  <mergeCells count="35">
    <mergeCell ref="I33:J33"/>
    <mergeCell ref="I37:J37"/>
    <mergeCell ref="I38:J38"/>
    <mergeCell ref="I2:O2"/>
    <mergeCell ref="I11:L11"/>
    <mergeCell ref="I12:L12"/>
    <mergeCell ref="I13:L13"/>
    <mergeCell ref="I14:L14"/>
    <mergeCell ref="O9:O10"/>
    <mergeCell ref="N9:N10"/>
    <mergeCell ref="I16:L16"/>
    <mergeCell ref="I15:L15"/>
    <mergeCell ref="L71:O71"/>
    <mergeCell ref="L74:O74"/>
    <mergeCell ref="C55:I55"/>
    <mergeCell ref="L55:O55"/>
    <mergeCell ref="B61:O69"/>
    <mergeCell ref="C71:I71"/>
    <mergeCell ref="F58:O59"/>
    <mergeCell ref="I39:J39"/>
    <mergeCell ref="I23:J23"/>
    <mergeCell ref="I24:J24"/>
    <mergeCell ref="B34:D34"/>
    <mergeCell ref="C74:I74"/>
    <mergeCell ref="B35:D35"/>
    <mergeCell ref="B36:D36"/>
    <mergeCell ref="I25:J25"/>
    <mergeCell ref="I26:J26"/>
    <mergeCell ref="I27:J27"/>
    <mergeCell ref="B32:D32"/>
    <mergeCell ref="B33:D33"/>
    <mergeCell ref="I34:J34"/>
    <mergeCell ref="I35:J35"/>
    <mergeCell ref="I36:J36"/>
    <mergeCell ref="I32:J32"/>
  </mergeCells>
  <conditionalFormatting sqref="I2:O2">
    <cfRule type="expression" dxfId="0" priority="2">
      <formula>ISBLANK(I2)</formula>
    </cfRule>
  </conditionalFormatting>
  <printOptions horizontalCentered="1"/>
  <pageMargins left="0.1" right="0.1" top="0.25" bottom="0.25" header="0" footer="0"/>
  <pageSetup scale="83" fitToHeight="0" orientation="portrait" r:id="rId1"/>
  <rowBreaks count="1" manualBreakCount="1">
    <brk id="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Start Here</vt:lpstr>
      <vt:lpstr>Assets</vt:lpstr>
      <vt:lpstr>Machinery and Equipment</vt:lpstr>
      <vt:lpstr>Vehicles</vt:lpstr>
      <vt:lpstr>Liabilities</vt:lpstr>
      <vt:lpstr>Farm Plan</vt:lpstr>
      <vt:lpstr>Personal</vt:lpstr>
      <vt:lpstr>Cash Flow</vt:lpstr>
      <vt:lpstr>Balance Sheet</vt:lpstr>
      <vt:lpstr>Assets!Print_Area</vt:lpstr>
      <vt:lpstr>'Balance Sheet'!Print_Area</vt:lpstr>
      <vt:lpstr>'Cash Flow'!Print_Area</vt:lpstr>
      <vt:lpstr>'Farm Plan'!Print_Area</vt:lpstr>
      <vt:lpstr>Liabilities!Print_Area</vt:lpstr>
      <vt:lpstr>'Machinery and Equipment'!Print_Area</vt:lpstr>
      <vt:lpstr>Personal!Print_Area</vt:lpstr>
      <vt:lpstr>'Start Here'!Print_Area</vt:lpstr>
      <vt:lpstr>Vehicles!Print_Area</vt:lpstr>
    </vt:vector>
  </TitlesOfParts>
  <Company>First Bank of Berne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Landyn Waugh</dc:creator>
  <cp:lastModifiedBy>Landyn Waugh</cp:lastModifiedBy>
  <cp:lastPrinted>2025-06-26T15:14:39Z</cp:lastPrinted>
  <dcterms:created xsi:type="dcterms:W3CDTF">2017-05-19T15:20:03Z</dcterms:created>
  <dcterms:modified xsi:type="dcterms:W3CDTF">2025-06-30T17:28:11Z</dcterms:modified>
</cp:coreProperties>
</file>